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455" windowWidth="20520" windowHeight="4515" activeTab="4"/>
  </bookViews>
  <sheets>
    <sheet name="Krycí list" sheetId="1" r:id="rId1"/>
    <sheet name="Rekapitulace" sheetId="2" r:id="rId2"/>
    <sheet name="100stavební" sheetId="3" r:id="rId3"/>
    <sheet name="410 PS" sheetId="4" r:id="rId4"/>
    <sheet name="700 MaR" sheetId="5" r:id="rId5"/>
  </sheets>
  <externalReferences>
    <externalReference r:id="rId6"/>
    <externalReference r:id="rId7"/>
    <externalReference r:id="rId8"/>
  </externalReferences>
  <definedNames>
    <definedName name="agag">[1]Rekapitulace!#REF!</definedName>
    <definedName name="ageg">[1]Položky!#REF!</definedName>
    <definedName name="agg">[1]Rekapitulace!#REF!</definedName>
    <definedName name="arfgfr" localSheetId="3">'[2]100-stav.část'!#REF!</definedName>
    <definedName name="arfgfr" localSheetId="4">'[2]100-stav.část'!#REF!</definedName>
    <definedName name="arfgfr">'[2]100-stav.část'!#REF!</definedName>
    <definedName name="avbadvb">[2]Rekapitulace!#REF!</definedName>
    <definedName name="avdv">[2]Rekapitulace!#REF!</definedName>
    <definedName name="b">[2]Rekapitulace!#REF!</definedName>
    <definedName name="bb">[3]Rekapitulace!$E$29</definedName>
    <definedName name="bbbvfgbnf">#REF!</definedName>
    <definedName name="bd">'[3]Krycí list'!$A$4</definedName>
    <definedName name="bdf">'[3]100 stavební'!#REF!</definedName>
    <definedName name="bdfvgb">'[3]100 stavební'!#REF!</definedName>
    <definedName name="bdx">'[3]Krycí list'!$A$6</definedName>
    <definedName name="bfgs">'[2]100-stav.část'!#REF!</definedName>
    <definedName name="bgsdfb" localSheetId="3">[2]Rekapitulace!#REF!</definedName>
    <definedName name="bgsdfb" localSheetId="4">[2]Rekapitulace!#REF!</definedName>
    <definedName name="bgsdfb">[2]Rekapitulace!#REF!</definedName>
    <definedName name="bvcdbgf">[2]Rekapitulace!#REF!</definedName>
    <definedName name="bvub">[2]Rekapitulace!#REF!</definedName>
    <definedName name="cgfdj" localSheetId="3">[2]Rekapitulace!#REF!</definedName>
    <definedName name="cgfdj" localSheetId="4">[2]Rekapitulace!#REF!</definedName>
    <definedName name="cgfdj">[2]Rekapitulace!#REF!</definedName>
    <definedName name="cisloobjektu" localSheetId="3">'[2]Krycí list'!$A$4</definedName>
    <definedName name="cisloobjektu" localSheetId="4">'[2]Krycí list'!$A$4</definedName>
    <definedName name="cisloobjektu">'Krycí list'!$A$4</definedName>
    <definedName name="cislostavby" localSheetId="3">'[2]Krycí list'!$A$6</definedName>
    <definedName name="cislostavby" localSheetId="4">'[2]Krycí list'!$A$6</definedName>
    <definedName name="cislostavby">'Krycí list'!$A$6</definedName>
    <definedName name="Datum">'Krycí list'!$B$26</definedName>
    <definedName name="dfbs">[2]Rekapitulace!#REF!</definedName>
    <definedName name="dfgbsdfgb">'[3]Krycí list'!$C$6</definedName>
    <definedName name="dfjzd" localSheetId="4">[2]Rekapitulace!#REF!</definedName>
    <definedName name="dfjzd">[2]Rekapitulace!#REF!</definedName>
    <definedName name="dfsb">'[3]100 stavební'!#REF!</definedName>
    <definedName name="dfsvbsdfb">'[2]100-stav.část'!#REF!</definedName>
    <definedName name="dfvbdf">'[3]100 stavební'!#REF!</definedName>
    <definedName name="dfvgava">#REF!</definedName>
    <definedName name="Dil">Rekapitulace!$A$6</definedName>
    <definedName name="Dodavka" localSheetId="3">[2]Rekapitulace!$G$14</definedName>
    <definedName name="Dodavka" localSheetId="4">[2]Rekapitulace!$G$14</definedName>
    <definedName name="Dodavka">Rekapitulace!$G$15</definedName>
    <definedName name="Dodavka0" localSheetId="3">'410 PS'!#REF!</definedName>
    <definedName name="Dodavka0" localSheetId="4">'700 MaR'!#REF!</definedName>
    <definedName name="Dodavka0">'100stavební'!#REF!</definedName>
    <definedName name="drgs" localSheetId="4">'[2]100-stav.část'!#REF!</definedName>
    <definedName name="drgs">'[2]100-stav.část'!#REF!</definedName>
    <definedName name="dsf">#REF!</definedName>
    <definedName name="dvbadfv">[2]Rekapitulace!#REF!</definedName>
    <definedName name="dvdb">[3]Rekapitulace!#REF!</definedName>
    <definedName name="efsrf">[2]Rekapitulace!$F$13</definedName>
    <definedName name="ertf">#REF!</definedName>
    <definedName name="fb">[2]Rekapitulace!$E$13</definedName>
    <definedName name="fd">#REF!</definedName>
    <definedName name="fdb">[3]Rekapitulace!$H$29</definedName>
    <definedName name="fdbsd">'[2]100-stav.část'!#REF!</definedName>
    <definedName name="fdf">#REF!</definedName>
    <definedName name="fdgfag">[1]Rekapitulace!$H$22</definedName>
    <definedName name="fdgjd" localSheetId="4">'[2]100-stav.část'!#REF!</definedName>
    <definedName name="fdgjd">'[2]100-stav.část'!#REF!</definedName>
    <definedName name="fga">#REF!</definedName>
    <definedName name="fgafg">[1]Rekapitulace!#REF!</definedName>
    <definedName name="fgb">[2]Rekapitulace!#REF!</definedName>
    <definedName name="fgbfg">[2]Rekapitulace!#REF!</definedName>
    <definedName name="fgdb">[2]Rekapitulace!$I$13</definedName>
    <definedName name="fge">#REF!</definedName>
    <definedName name="fgegfa">#REF!</definedName>
    <definedName name="fghf">[2]Rekapitulace!$G$13</definedName>
    <definedName name="fghfg">#REF!</definedName>
    <definedName name="fghgf">#REF!</definedName>
    <definedName name="fghrnh">[1]Rekapitulace!$G$15</definedName>
    <definedName name="fghsfgh">#REF!</definedName>
    <definedName name="fgvbs">[2]Rekapitulace!#REF!</definedName>
    <definedName name="fsghsfghb">#REF!</definedName>
    <definedName name="fvb">[2]Rekapitulace!$G$13</definedName>
    <definedName name="fvbd">'[3]Krycí list'!$C$4</definedName>
    <definedName name="fydb">#REF!</definedName>
    <definedName name="g">[2]Rekapitulace!$I$13</definedName>
    <definedName name="gag">[1]Rekapitulace!#REF!</definedName>
    <definedName name="gah">[1]Položky!#REF!</definedName>
    <definedName name="gb">[2]Rekapitulace!#REF!</definedName>
    <definedName name="gbgdfb">'[2]100-stav.část'!#REF!</definedName>
    <definedName name="gdfb">'[2]100-stav.část'!#REF!</definedName>
    <definedName name="gea">#REF!</definedName>
    <definedName name="gefga">#REF!</definedName>
    <definedName name="ger">#REF!</definedName>
    <definedName name="gerg">[2]Rekapitulace!$H$13</definedName>
    <definedName name="gf">'[2]100-stav.část'!#REF!</definedName>
    <definedName name="gfbfg">'[1]Krycí list'!$A$4</definedName>
    <definedName name="gfbn">'[2]100-stav.část'!#REF!</definedName>
    <definedName name="gfbsfbg">'[2]100-stav.část'!#REF!</definedName>
    <definedName name="gfeg">#REF!</definedName>
    <definedName name="gfg">#REF!</definedName>
    <definedName name="gfhgfs">[2]Rekapitulace!$I$13</definedName>
    <definedName name="gfhghsh">#REF!</definedName>
    <definedName name="gfhsfgh">[2]Rekapitulace!$E$13</definedName>
    <definedName name="gfhsfh">#REF!</definedName>
    <definedName name="gfhsg">#REF!</definedName>
    <definedName name="gh">'[1]Krycí list'!$A$6</definedName>
    <definedName name="ghfgfxhjgf" localSheetId="4">[2]Rekapitulace!#REF!</definedName>
    <definedName name="ghfgfxhjgf">[2]Rekapitulace!#REF!</definedName>
    <definedName name="ghfghfb">#REF!</definedName>
    <definedName name="ghhg">[2]Rekapitulace!$F$13</definedName>
    <definedName name="ghsgh">[2]Rekapitulace!$H$13</definedName>
    <definedName name="ghsghsfg">#REF!</definedName>
    <definedName name="gjtj" localSheetId="4">'[2]100-stav.část'!#REF!</definedName>
    <definedName name="gjtj">'[2]100-stav.část'!#REF!</definedName>
    <definedName name="grt">[2]Rekapitulace!$E$13</definedName>
    <definedName name="gsdfbs" localSheetId="4">[2]Rekapitulace!#REF!</definedName>
    <definedName name="gsdfbs">[2]Rekapitulace!#REF!</definedName>
    <definedName name="gthr">[2]Rekapitulace!$G$13</definedName>
    <definedName name="hbgfn" localSheetId="4">'[2]100-stav.část'!#REF!</definedName>
    <definedName name="hbgfn">'[2]100-stav.část'!#REF!</definedName>
    <definedName name="hjmg" localSheetId="4">'[2]100-stav.část'!#REF!</definedName>
    <definedName name="hjmg">'[2]100-stav.část'!#REF!</definedName>
    <definedName name="hrshj">[1]Rekapitulace!$H$15</definedName>
    <definedName name="hrswjh">[1]Položky!#REF!</definedName>
    <definedName name="hsfgh">#REF!</definedName>
    <definedName name="HSV" localSheetId="3">[2]Rekapitulace!$E$14</definedName>
    <definedName name="HSV" localSheetId="4">[2]Rekapitulace!$E$14</definedName>
    <definedName name="HSV">Rekapitulace!$E$15</definedName>
    <definedName name="HSV0" localSheetId="3">'410 PS'!#REF!</definedName>
    <definedName name="HSV0" localSheetId="4">'700 MaR'!#REF!</definedName>
    <definedName name="HSV0">'100stavební'!#REF!</definedName>
    <definedName name="hwerwh">[2]Rekapitulace!$H$20</definedName>
    <definedName name="hwzh">[2]Rekapitulace!#REF!</definedName>
    <definedName name="hzjrth">[1]Rekapitulace!$E$15</definedName>
    <definedName name="hzrj">[1]Položky!#REF!</definedName>
    <definedName name="HZS" localSheetId="3">[2]Rekapitulace!$I$14</definedName>
    <definedName name="HZS" localSheetId="4">[2]Rekapitulace!$I$14</definedName>
    <definedName name="HZS">Rekapitulace!$I$15</definedName>
    <definedName name="HZS0" localSheetId="3">'410 PS'!#REF!</definedName>
    <definedName name="HZS0" localSheetId="4">'700 MaR'!#REF!</definedName>
    <definedName name="HZS0">'100stavební'!#REF!</definedName>
    <definedName name="jhlgf" localSheetId="4">'[2]100-stav.část'!#REF!</definedName>
    <definedName name="jhlgf">'[2]100-stav.část'!#REF!</definedName>
    <definedName name="JKSO">'Krycí list'!$F$4</definedName>
    <definedName name="jků" localSheetId="4">'[2]100-stav.část'!#REF!</definedName>
    <definedName name="jků">'[2]100-stav.část'!#REF!</definedName>
    <definedName name="jkzu">[1]Položky!#REF!</definedName>
    <definedName name="kjhlk" localSheetId="4">[2]Rekapitulace!#REF!</definedName>
    <definedName name="kjhlk">[2]Rekapitulace!#REF!</definedName>
    <definedName name="kkkl" localSheetId="4">'[2]100-stav.část'!#REF!</definedName>
    <definedName name="kkkl">'[2]100-stav.část'!#REF!</definedName>
    <definedName name="klj" localSheetId="4">'[2]100-stav.část'!#REF!</definedName>
    <definedName name="klj">'[2]100-stav.část'!#REF!</definedName>
    <definedName name="MJ">'Krycí list'!$G$4</definedName>
    <definedName name="mlů" localSheetId="4">'[2]100-stav.část'!#REF!</definedName>
    <definedName name="mlů">'[2]100-stav.část'!#REF!</definedName>
    <definedName name="Mont" localSheetId="3">[2]Rekapitulace!$H$14</definedName>
    <definedName name="Mont" localSheetId="4">[2]Rekapitulace!$H$14</definedName>
    <definedName name="Mont">Rekapitulace!$H$15</definedName>
    <definedName name="Montaz0" localSheetId="3">'410 PS'!#REF!</definedName>
    <definedName name="Montaz0" localSheetId="4">'700 MaR'!#REF!</definedName>
    <definedName name="Montaz0">'100stavební'!#REF!</definedName>
    <definedName name="NazevDilu">Rekapitulace!$B$6</definedName>
    <definedName name="nazevobjektu" localSheetId="3">'[2]Krycí list'!$C$4</definedName>
    <definedName name="nazevobjektu" localSheetId="4">'[2]Krycí list'!$C$4</definedName>
    <definedName name="nazevobjektu">'Krycí list'!$C$4</definedName>
    <definedName name="nazevstavby" localSheetId="3">'[2]Krycí list'!$C$6</definedName>
    <definedName name="nazevstavby" localSheetId="4">'[2]Krycí list'!$C$6</definedName>
    <definedName name="nazevstavby">'Krycí list'!$C$6</definedName>
    <definedName name="_xlnm.Print_Titles" localSheetId="2">'100stavební'!$1:$6</definedName>
    <definedName name="_xlnm.Print_Titles" localSheetId="3">'410 PS'!$1:$6</definedName>
    <definedName name="_xlnm.Print_Titles" localSheetId="4">'700 MaR'!$1:$6</definedName>
    <definedName name="_xlnm.Print_Titles" localSheetId="1">Rekapitulace!$1:$6</definedName>
    <definedName name="Objednatel">'Krycí list'!$C$8</definedName>
    <definedName name="_xlnm.Print_Area" localSheetId="2">'100stavební'!$A$1:$G$41</definedName>
    <definedName name="_xlnm.Print_Area" localSheetId="3">'410 PS'!$A$1:$G$42</definedName>
    <definedName name="_xlnm.Print_Area" localSheetId="4">'700 MaR'!$A$1:$G$63</definedName>
    <definedName name="_xlnm.Print_Area" localSheetId="0">'Krycí list'!$A$1:$G$45</definedName>
    <definedName name="_xlnm.Print_Area" localSheetId="1">Rekapitulace!$A$1:$I$21</definedName>
    <definedName name="PocetMJ" localSheetId="3">'[2]Krycí list'!$G$7</definedName>
    <definedName name="PocetMJ" localSheetId="4">'[2]Krycí list'!$G$7</definedName>
    <definedName name="PocetMJ">'Krycí list'!$G$7</definedName>
    <definedName name="Poznamka">'Krycí list'!$B$37</definedName>
    <definedName name="Projektant">'Krycí list'!$C$7</definedName>
    <definedName name="PSV" localSheetId="3">[2]Rekapitulace!$F$14</definedName>
    <definedName name="PSV" localSheetId="4">[2]Rekapitulace!$F$14</definedName>
    <definedName name="PSV">Rekapitulace!$F$15</definedName>
    <definedName name="PSV0" localSheetId="3">'410 PS'!#REF!</definedName>
    <definedName name="PSV0" localSheetId="4">'700 MaR'!#REF!</definedName>
    <definedName name="PSV0">'100stavební'!#REF!</definedName>
    <definedName name="qafdq">#REF!</definedName>
    <definedName name="qdeq">#REF!</definedName>
    <definedName name="qedfq">#REF!</definedName>
    <definedName name="rge">#REF!</definedName>
    <definedName name="rha">'[1]Krycí list'!$G$7</definedName>
    <definedName name="rhaswj">[1]Rekapitulace!$I$15</definedName>
    <definedName name="rhawj">'[1]Krycí list'!$C$4</definedName>
    <definedName name="rhj">[1]Položky!#REF!</definedName>
    <definedName name="rhrhj">'[1]Krycí list'!$C$6</definedName>
    <definedName name="sdfvbg">[3]Rekapitulace!$I$29</definedName>
    <definedName name="sh">[1]Rekapitulace!$F$15</definedName>
    <definedName name="SloupecCC" localSheetId="3">'410 PS'!$G$6</definedName>
    <definedName name="SloupecCC" localSheetId="4">'700 MaR'!$G$6</definedName>
    <definedName name="SloupecCC">'100stavební'!$G$6</definedName>
    <definedName name="SloupecCisloPol" localSheetId="3">'410 PS'!$B$6</definedName>
    <definedName name="SloupecCisloPol" localSheetId="4">'700 MaR'!$B$6</definedName>
    <definedName name="SloupecCisloPol">'100stavební'!$B$6</definedName>
    <definedName name="SloupecJC" localSheetId="3">'410 PS'!$F$6</definedName>
    <definedName name="SloupecJC" localSheetId="4">'700 MaR'!$F$6</definedName>
    <definedName name="SloupecJC">'100stavební'!$F$6</definedName>
    <definedName name="SloupecMJ" localSheetId="3">'410 PS'!$D$6</definedName>
    <definedName name="SloupecMJ" localSheetId="4">'700 MaR'!$D$6</definedName>
    <definedName name="SloupecMJ">'100stavební'!$D$6</definedName>
    <definedName name="SloupecMnozstvi" localSheetId="3">'410 PS'!$E$6</definedName>
    <definedName name="SloupecMnozstvi" localSheetId="4">'700 MaR'!$E$6</definedName>
    <definedName name="SloupecMnozstvi">'100stavební'!$E$6</definedName>
    <definedName name="SloupecNazPol" localSheetId="3">'410 PS'!$C$6</definedName>
    <definedName name="SloupecNazPol" localSheetId="4">'700 MaR'!$C$6</definedName>
    <definedName name="SloupecNazPol">'100stavební'!$C$6</definedName>
    <definedName name="SloupecPC" localSheetId="3">'410 PS'!$A$6</definedName>
    <definedName name="SloupecPC" localSheetId="4">'700 MaR'!$A$6</definedName>
    <definedName name="SloupecPC">'100stavební'!$A$6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opt" localSheetId="2" hidden="1">'100stavební'!#REF!</definedName>
    <definedName name="solver_opt" localSheetId="3" hidden="1">'410 PS'!#REF!</definedName>
    <definedName name="solver_opt" localSheetId="4" hidden="1">'700 MaR'!#REF!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val" localSheetId="2" hidden="1">0</definedName>
    <definedName name="solver_val" localSheetId="3" hidden="1">0</definedName>
    <definedName name="solver_val" localSheetId="4" hidden="1">0</definedName>
    <definedName name="tggt">#REF!</definedName>
    <definedName name="trhw">[2]Rekapitulace!#REF!</definedName>
    <definedName name="Typ" localSheetId="3">'410 PS'!#REF!</definedName>
    <definedName name="Typ" localSheetId="4">'700 MaR'!#REF!</definedName>
    <definedName name="Typ">'100stavební'!#REF!</definedName>
    <definedName name="utt">#REF!</definedName>
    <definedName name="vadvdf">[2]Rekapitulace!$H$20</definedName>
    <definedName name="vadvfb">[2]Rekapitulace!#REF!</definedName>
    <definedName name="vbdfbv">[3]Rekapitulace!#REF!</definedName>
    <definedName name="vbsdb">'[3]Krycí list'!$G$7</definedName>
    <definedName name="vbsdfvb">[3]Rekapitulace!$F$29</definedName>
    <definedName name="vdb">[3]Rekapitulace!#REF!</definedName>
    <definedName name="vdfs">'[3]100 stavební'!#REF!</definedName>
    <definedName name="vdvb">[3]Rekapitulace!#REF!</definedName>
    <definedName name="vfbfb">[3]Rekapitulace!$G$29</definedName>
    <definedName name="vfdb">[3]Rekapitulace!$H$34</definedName>
    <definedName name="vfdbdfgb">'[3]100 stavební'!#REF!</definedName>
    <definedName name="vg">'[2]100-stav.část'!#REF!</definedName>
    <definedName name="vgfb">[2]Rekapitulace!#REF!</definedName>
    <definedName name="VRN" localSheetId="3">[2]Rekapitulace!$H$21</definedName>
    <definedName name="VRN" localSheetId="4">[2]Rekapitulace!$H$21</definedName>
    <definedName name="VRN">Rekapitulace!$H$20</definedName>
    <definedName name="VRNKc" localSheetId="3">[2]Rekapitulace!#REF!</definedName>
    <definedName name="VRNKc" localSheetId="4">[2]Rekapitulace!#REF!</definedName>
    <definedName name="VRNKc">Rekapitulace!#REF!</definedName>
    <definedName name="VRNnazev" localSheetId="3">[2]Rekapitulace!#REF!</definedName>
    <definedName name="VRNnazev" localSheetId="4">[2]Rekapitulace!#REF!</definedName>
    <definedName name="VRNnazev">Rekapitulace!#REF!</definedName>
    <definedName name="VRNproc" localSheetId="3">[2]Rekapitulace!#REF!</definedName>
    <definedName name="VRNproc" localSheetId="4">[2]Rekapitulace!#REF!</definedName>
    <definedName name="VRNproc">Rekapitulace!#REF!</definedName>
    <definedName name="VRNzakl" localSheetId="3">[2]Rekapitulace!#REF!</definedName>
    <definedName name="VRNzakl" localSheetId="4">[2]Rekapitulace!#REF!</definedName>
    <definedName name="VRNzakl">Rekapitulace!#REF!</definedName>
    <definedName name="vsdb">'[2]100-stav.část'!#REF!</definedName>
    <definedName name="vsdf">#REF!</definedName>
    <definedName name="wh">[2]Rekapitulace!#REF!</definedName>
    <definedName name="whrth">[2]Rekapitulace!#REF!</definedName>
    <definedName name="xbfghg">'[2]100-stav.část'!#REF!</definedName>
    <definedName name="ybg">#REF!</definedName>
    <definedName name="ybgbfg">#REF!</definedName>
    <definedName name="ycayv">#REF!</definedName>
    <definedName name="yfdg">[2]Rekapitulace!$H$13</definedName>
    <definedName name="Zakazka">'Krycí list'!$G$9</definedName>
    <definedName name="Zaklad22">'Krycí list'!$F$32</definedName>
    <definedName name="Zaklad5">'Krycí list'!$F$30</definedName>
    <definedName name="zhej">#REF!</definedName>
    <definedName name="Zhotovitel">'Krycí list'!$E$11</definedName>
    <definedName name="ztrhew">#REF!</definedName>
  </definedNames>
  <calcPr calcId="145621"/>
</workbook>
</file>

<file path=xl/calcChain.xml><?xml version="1.0" encoding="utf-8"?>
<calcChain xmlns="http://schemas.openxmlformats.org/spreadsheetml/2006/main">
  <c r="G60" i="5" l="1"/>
  <c r="G61" i="5"/>
  <c r="G48" i="5"/>
  <c r="G27" i="5"/>
  <c r="C3" i="5"/>
  <c r="F3" i="5"/>
  <c r="G8" i="5"/>
  <c r="BA8" i="5" s="1"/>
  <c r="BB8" i="5"/>
  <c r="BC8" i="5"/>
  <c r="BD8" i="5"/>
  <c r="BE8" i="5"/>
  <c r="G9" i="5"/>
  <c r="BA9" i="5" s="1"/>
  <c r="BB9" i="5"/>
  <c r="BC9" i="5"/>
  <c r="BC10" i="5" s="1"/>
  <c r="BD9" i="5"/>
  <c r="BE9" i="5"/>
  <c r="G10" i="5"/>
  <c r="BB10" i="5"/>
  <c r="BD10" i="5"/>
  <c r="BE10" i="5"/>
  <c r="G11" i="5"/>
  <c r="G12" i="5"/>
  <c r="BA12" i="5" s="1"/>
  <c r="BB12" i="5"/>
  <c r="BC12" i="5"/>
  <c r="BD12" i="5"/>
  <c r="BE12" i="5"/>
  <c r="G13" i="5"/>
  <c r="BA13" i="5" s="1"/>
  <c r="BB13" i="5"/>
  <c r="BC13" i="5"/>
  <c r="BD13" i="5"/>
  <c r="BE13" i="5"/>
  <c r="G14" i="5"/>
  <c r="BA14" i="5"/>
  <c r="BB14" i="5"/>
  <c r="BC14" i="5"/>
  <c r="BD14" i="5"/>
  <c r="BE14" i="5"/>
  <c r="G15" i="5"/>
  <c r="BA15" i="5"/>
  <c r="BB15" i="5"/>
  <c r="BC15" i="5"/>
  <c r="BD15" i="5"/>
  <c r="BE15" i="5"/>
  <c r="G16" i="5"/>
  <c r="BA16" i="5"/>
  <c r="BB16" i="5"/>
  <c r="BC16" i="5"/>
  <c r="BD16" i="5"/>
  <c r="BE16" i="5"/>
  <c r="G17" i="5"/>
  <c r="BA17" i="5"/>
  <c r="BB17" i="5"/>
  <c r="BC17" i="5"/>
  <c r="BD17" i="5"/>
  <c r="BE17" i="5"/>
  <c r="G18" i="5"/>
  <c r="BA18" i="5"/>
  <c r="BB18" i="5"/>
  <c r="BC18" i="5"/>
  <c r="BD18" i="5"/>
  <c r="BE18" i="5"/>
  <c r="G19" i="5"/>
  <c r="BB19" i="5"/>
  <c r="BC19" i="5"/>
  <c r="BD19" i="5"/>
  <c r="BE19" i="5"/>
  <c r="G20" i="5"/>
  <c r="G21" i="5"/>
  <c r="BA21" i="5" s="1"/>
  <c r="BA22" i="5" s="1"/>
  <c r="BB21" i="5"/>
  <c r="BC21" i="5"/>
  <c r="BC22" i="5" s="1"/>
  <c r="BD21" i="5"/>
  <c r="BE21" i="5"/>
  <c r="BE22" i="5" s="1"/>
  <c r="G22" i="5"/>
  <c r="BB22" i="5"/>
  <c r="BD22" i="5"/>
  <c r="G23" i="5"/>
  <c r="G24" i="5"/>
  <c r="BA24" i="5"/>
  <c r="BB24" i="5"/>
  <c r="BC24" i="5"/>
  <c r="BD24" i="5"/>
  <c r="BE24" i="5"/>
  <c r="G25" i="5"/>
  <c r="BA25" i="5"/>
  <c r="BB25" i="5"/>
  <c r="BC25" i="5"/>
  <c r="BD25" i="5"/>
  <c r="BE25" i="5"/>
  <c r="BE27" i="5" s="1"/>
  <c r="G26" i="5"/>
  <c r="BA26" i="5"/>
  <c r="BA27" i="5" s="1"/>
  <c r="BB26" i="5"/>
  <c r="BC26" i="5"/>
  <c r="BD26" i="5"/>
  <c r="BE26" i="5"/>
  <c r="BC27" i="5"/>
  <c r="BA29" i="5"/>
  <c r="BC29" i="5"/>
  <c r="BD29" i="5"/>
  <c r="BE29" i="5"/>
  <c r="G30" i="5"/>
  <c r="BA30" i="5"/>
  <c r="BB30" i="5"/>
  <c r="BC30" i="5"/>
  <c r="BD30" i="5"/>
  <c r="BD31" i="5" s="1"/>
  <c r="BE30" i="5"/>
  <c r="G31" i="5"/>
  <c r="BA31" i="5"/>
  <c r="BC31" i="5"/>
  <c r="BE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51" i="5"/>
  <c r="G52" i="5"/>
  <c r="G53" i="5"/>
  <c r="G54" i="5"/>
  <c r="G55" i="5"/>
  <c r="G56" i="5"/>
  <c r="G57" i="5"/>
  <c r="G58" i="5"/>
  <c r="G59" i="5"/>
  <c r="BA19" i="5" l="1"/>
  <c r="G62" i="5"/>
  <c r="BB29" i="5"/>
  <c r="BB31" i="5" s="1"/>
  <c r="BB27" i="5"/>
  <c r="BD27" i="5"/>
  <c r="BA10" i="5"/>
  <c r="G18" i="4"/>
  <c r="G19" i="4"/>
  <c r="G20" i="4"/>
  <c r="G21" i="4"/>
  <c r="H14" i="2" l="1"/>
  <c r="F40" i="3"/>
  <c r="G40" i="3" s="1"/>
  <c r="G41" i="3" s="1"/>
  <c r="C3" i="4"/>
  <c r="F3" i="4"/>
  <c r="G8" i="4"/>
  <c r="BA8" i="4" s="1"/>
  <c r="BB8" i="4"/>
  <c r="BC8" i="4"/>
  <c r="BD8" i="4"/>
  <c r="BE8" i="4"/>
  <c r="BE10" i="4" s="1"/>
  <c r="G9" i="4"/>
  <c r="BA9" i="4" s="1"/>
  <c r="BB9" i="4"/>
  <c r="BB10" i="4" s="1"/>
  <c r="BC9" i="4"/>
  <c r="BD9" i="4"/>
  <c r="BD10" i="4" s="1"/>
  <c r="BE9" i="4"/>
  <c r="G10" i="4"/>
  <c r="G11" i="4"/>
  <c r="G12" i="4"/>
  <c r="BA12" i="4" s="1"/>
  <c r="BB12" i="4"/>
  <c r="BC12" i="4"/>
  <c r="BD12" i="4"/>
  <c r="BE12" i="4"/>
  <c r="G13" i="4"/>
  <c r="BA13" i="4" s="1"/>
  <c r="BB13" i="4"/>
  <c r="BC13" i="4"/>
  <c r="BD13" i="4"/>
  <c r="BE13" i="4"/>
  <c r="G14" i="4"/>
  <c r="BA14" i="4" s="1"/>
  <c r="BB14" i="4"/>
  <c r="BC14" i="4"/>
  <c r="BD14" i="4"/>
  <c r="BE14" i="4"/>
  <c r="G15" i="4"/>
  <c r="BA15" i="4" s="1"/>
  <c r="BB15" i="4"/>
  <c r="BC15" i="4"/>
  <c r="BD15" i="4"/>
  <c r="BE15" i="4"/>
  <c r="G16" i="4"/>
  <c r="BA16" i="4" s="1"/>
  <c r="BB16" i="4"/>
  <c r="BC16" i="4"/>
  <c r="BD16" i="4"/>
  <c r="BE16" i="4"/>
  <c r="G17" i="4"/>
  <c r="BA18" i="4"/>
  <c r="BB18" i="4"/>
  <c r="BC18" i="4"/>
  <c r="BD18" i="4"/>
  <c r="BE18" i="4"/>
  <c r="BA20" i="4"/>
  <c r="BB20" i="4"/>
  <c r="BC20" i="4"/>
  <c r="BD20" i="4"/>
  <c r="BE20" i="4"/>
  <c r="G22" i="4"/>
  <c r="G23" i="4"/>
  <c r="BA23" i="4" s="1"/>
  <c r="BA24" i="4" s="1"/>
  <c r="BB23" i="4"/>
  <c r="BB24" i="4" s="1"/>
  <c r="BC23" i="4"/>
  <c r="BD23" i="4"/>
  <c r="BD24" i="4" s="1"/>
  <c r="BE23" i="4"/>
  <c r="BE24" i="4" s="1"/>
  <c r="G24" i="4"/>
  <c r="BC24" i="4"/>
  <c r="G25" i="4"/>
  <c r="G26" i="4"/>
  <c r="BA26" i="4"/>
  <c r="BB26" i="4"/>
  <c r="BC26" i="4"/>
  <c r="BD26" i="4"/>
  <c r="BE26" i="4"/>
  <c r="G27" i="4"/>
  <c r="BA27" i="4"/>
  <c r="BB27" i="4"/>
  <c r="BC27" i="4"/>
  <c r="BD27" i="4"/>
  <c r="BE27" i="4"/>
  <c r="G28" i="4"/>
  <c r="BA28" i="4"/>
  <c r="BB28" i="4"/>
  <c r="BC28" i="4"/>
  <c r="BD28" i="4"/>
  <c r="BE28" i="4"/>
  <c r="G29" i="4"/>
  <c r="BA29" i="4"/>
  <c r="BB29" i="4"/>
  <c r="BC29" i="4"/>
  <c r="BD29" i="4"/>
  <c r="BE29" i="4"/>
  <c r="G30" i="4"/>
  <c r="G31" i="4"/>
  <c r="BA31" i="4"/>
  <c r="BB31" i="4"/>
  <c r="BC31" i="4"/>
  <c r="BD31" i="4"/>
  <c r="BE31" i="4"/>
  <c r="G32" i="4"/>
  <c r="BA32" i="4"/>
  <c r="BB32" i="4"/>
  <c r="BC32" i="4"/>
  <c r="BD32" i="4"/>
  <c r="BE32" i="4"/>
  <c r="G33" i="4"/>
  <c r="BA33" i="4"/>
  <c r="BB33" i="4"/>
  <c r="BC33" i="4"/>
  <c r="BD33" i="4"/>
  <c r="BE33" i="4"/>
  <c r="G34" i="4"/>
  <c r="G35" i="4"/>
  <c r="G36" i="4"/>
  <c r="G37" i="4"/>
  <c r="G38" i="4"/>
  <c r="G39" i="4"/>
  <c r="G40" i="4"/>
  <c r="BC10" i="4" l="1"/>
  <c r="BA10" i="4"/>
  <c r="BC21" i="4"/>
  <c r="BE21" i="4"/>
  <c r="G41" i="4"/>
  <c r="F24" i="3" s="1"/>
  <c r="BA21" i="4"/>
  <c r="BD21" i="4"/>
  <c r="BB21" i="4"/>
  <c r="BE37" i="3"/>
  <c r="BD37" i="3"/>
  <c r="BC37" i="3"/>
  <c r="BA37" i="3"/>
  <c r="G37" i="3"/>
  <c r="BB37" i="3" s="1"/>
  <c r="BE36" i="3"/>
  <c r="BD36" i="3"/>
  <c r="BC36" i="3"/>
  <c r="BC38" i="3" s="1"/>
  <c r="G14" i="2" s="1"/>
  <c r="BA36" i="3"/>
  <c r="BA38" i="3" s="1"/>
  <c r="E14" i="2" s="1"/>
  <c r="G36" i="3"/>
  <c r="BB36" i="3" s="1"/>
  <c r="BD38" i="3"/>
  <c r="G38" i="3"/>
  <c r="F13" i="2" s="1"/>
  <c r="C38" i="3"/>
  <c r="BE33" i="3"/>
  <c r="BD33" i="3"/>
  <c r="BC33" i="3"/>
  <c r="BA33" i="3"/>
  <c r="G33" i="3"/>
  <c r="BB33" i="3" s="1"/>
  <c r="BE32" i="3"/>
  <c r="BE34" i="3" s="1"/>
  <c r="I12" i="2" s="1"/>
  <c r="BD32" i="3"/>
  <c r="BC32" i="3"/>
  <c r="BC34" i="3" s="1"/>
  <c r="G12" i="2" s="1"/>
  <c r="BA32" i="3"/>
  <c r="G32" i="3"/>
  <c r="BB32" i="3" s="1"/>
  <c r="BB34" i="3" s="1"/>
  <c r="F12" i="2" s="1"/>
  <c r="B12" i="2"/>
  <c r="A12" i="2"/>
  <c r="BD34" i="3"/>
  <c r="H12" i="2" s="1"/>
  <c r="BA34" i="3"/>
  <c r="E12" i="2" s="1"/>
  <c r="C34" i="3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E30" i="3" s="1"/>
  <c r="I11" i="2" s="1"/>
  <c r="BD27" i="3"/>
  <c r="BC27" i="3"/>
  <c r="BA27" i="3"/>
  <c r="G27" i="3"/>
  <c r="B11" i="2"/>
  <c r="A11" i="2"/>
  <c r="BA30" i="3"/>
  <c r="E11" i="2" s="1"/>
  <c r="C30" i="3"/>
  <c r="BE24" i="3"/>
  <c r="BE25" i="3" s="1"/>
  <c r="I10" i="2" s="1"/>
  <c r="BD24" i="3"/>
  <c r="BD25" i="3" s="1"/>
  <c r="H10" i="2" s="1"/>
  <c r="BC24" i="3"/>
  <c r="BC25" i="3" s="1"/>
  <c r="G10" i="2" s="1"/>
  <c r="BA24" i="3"/>
  <c r="G24" i="3"/>
  <c r="G25" i="3" s="1"/>
  <c r="B10" i="2"/>
  <c r="A10" i="2"/>
  <c r="BA25" i="3"/>
  <c r="E10" i="2" s="1"/>
  <c r="C25" i="3"/>
  <c r="BE21" i="3"/>
  <c r="BD21" i="3"/>
  <c r="BD22" i="3" s="1"/>
  <c r="H9" i="2" s="1"/>
  <c r="BC21" i="3"/>
  <c r="BB21" i="3"/>
  <c r="BB22" i="3" s="1"/>
  <c r="F9" i="2" s="1"/>
  <c r="G21" i="3"/>
  <c r="BA21" i="3" s="1"/>
  <c r="BA22" i="3" s="1"/>
  <c r="E9" i="2" s="1"/>
  <c r="B9" i="2"/>
  <c r="A9" i="2"/>
  <c r="BE22" i="3"/>
  <c r="I9" i="2" s="1"/>
  <c r="BC22" i="3"/>
  <c r="G9" i="2" s="1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 s="1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BB19" i="3" s="1"/>
  <c r="F8" i="2" s="1"/>
  <c r="G12" i="3"/>
  <c r="BA12" i="3" s="1"/>
  <c r="B8" i="2"/>
  <c r="A8" i="2"/>
  <c r="BC19" i="3"/>
  <c r="G8" i="2" s="1"/>
  <c r="G19" i="3"/>
  <c r="C19" i="3"/>
  <c r="BE9" i="3"/>
  <c r="BD9" i="3"/>
  <c r="BC9" i="3"/>
  <c r="BB9" i="3"/>
  <c r="G9" i="3"/>
  <c r="BA9" i="3" s="1"/>
  <c r="BE8" i="3"/>
  <c r="BD8" i="3"/>
  <c r="BD10" i="3" s="1"/>
  <c r="H7" i="2" s="1"/>
  <c r="BC8" i="3"/>
  <c r="BB8" i="3"/>
  <c r="BB10" i="3" s="1"/>
  <c r="F7" i="2" s="1"/>
  <c r="G8" i="3"/>
  <c r="BA8" i="3" s="1"/>
  <c r="B7" i="2"/>
  <c r="A7" i="2"/>
  <c r="BE10" i="3"/>
  <c r="I7" i="2" s="1"/>
  <c r="BC10" i="3"/>
  <c r="G7" i="2" s="1"/>
  <c r="G10" i="3"/>
  <c r="C10" i="3"/>
  <c r="C4" i="3"/>
  <c r="F3" i="3"/>
  <c r="C3" i="3"/>
  <c r="C2" i="2"/>
  <c r="C1" i="2"/>
  <c r="F31" i="1"/>
  <c r="G8" i="1"/>
  <c r="BD30" i="3" l="1"/>
  <c r="H11" i="2" s="1"/>
  <c r="H15" i="2" s="1"/>
  <c r="C15" i="1" s="1"/>
  <c r="BC30" i="3"/>
  <c r="G11" i="2" s="1"/>
  <c r="BE38" i="3"/>
  <c r="I14" i="2" s="1"/>
  <c r="I15" i="2" s="1"/>
  <c r="C20" i="1" s="1"/>
  <c r="BD19" i="3"/>
  <c r="H8" i="2" s="1"/>
  <c r="BE19" i="3"/>
  <c r="I8" i="2" s="1"/>
  <c r="G15" i="2"/>
  <c r="C14" i="1" s="1"/>
  <c r="G30" i="3"/>
  <c r="G34" i="3"/>
  <c r="BA10" i="3"/>
  <c r="E7" i="2" s="1"/>
  <c r="BA19" i="3"/>
  <c r="E8" i="2" s="1"/>
  <c r="BB38" i="3"/>
  <c r="F14" i="2" s="1"/>
  <c r="BB24" i="3"/>
  <c r="BB25" i="3" s="1"/>
  <c r="F10" i="2" s="1"/>
  <c r="BB27" i="3"/>
  <c r="BB30" i="3" s="1"/>
  <c r="F11" i="2" s="1"/>
  <c r="G22" i="3"/>
  <c r="F15" i="2" l="1"/>
  <c r="C17" i="1" s="1"/>
  <c r="E15" i="2"/>
  <c r="C16" i="1" l="1"/>
  <c r="C18" i="1" s="1"/>
  <c r="C21" i="1" s="1"/>
  <c r="G22" i="1" l="1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<sst xmlns="http://schemas.openxmlformats.org/spreadsheetml/2006/main" count="465" uniqueCount="283">
  <si>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</si>
  <si>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</si>
  <si>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</si>
  <si>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</si>
  <si>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</si>
  <si>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</si>
  <si>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</si>
  <si>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</si>
  <si>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</si>
  <si>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</si>
  <si>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</si>
  <si>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</si>
  <si>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</si>
  <si>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</si>
  <si>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</si>
  <si>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</si>
  <si>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</si>
  <si>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</si>
  <si>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</si>
  <si>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</si>
  <si>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</si>
  <si>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</si>
  <si>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</si>
  <si>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</si>
  <si>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</si>
  <si>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</si>
  <si>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</si>
  <si>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</si>
  <si>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</si>
  <si>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</si>
  <si>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</si>
  <si>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</si>
  <si>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</si>
  <si>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</si>
  <si>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</si>
  <si>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</si>
  <si>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</si>
  <si>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</si>
  <si>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</si>
  <si>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</si>
  <si>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</si>
  <si>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</si>
  <si>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</si>
  <si>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</si>
  <si>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</si>
  <si>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</si>
  <si>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</si>
  <si>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</si>
  <si>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</si>
  <si>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</si>
  <si>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</si>
  <si>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</si>
  <si>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</si>
  <si>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</si>
  <si>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</si>
  <si>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</si>
  <si>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</si>
  <si>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</si>
  <si>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</si>
  <si>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</si>
  <si>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</si>
  <si>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</si>
  <si>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</si>
  <si>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</si>
  <si>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</si>
  <si>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</si>
  <si>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</si>
  <si>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61</t>
  </si>
  <si>
    <t>Upravy povrchů vnitřní</t>
  </si>
  <si>
    <t>611 42-1431.R00</t>
  </si>
  <si>
    <t xml:space="preserve">Oprava váp.omítek stropů do 50% plochy - štukových </t>
  </si>
  <si>
    <t>m2</t>
  </si>
  <si>
    <t>612 42-1431.R00</t>
  </si>
  <si>
    <t xml:space="preserve">Oprava vápen.omítek stěn do 50 % pl. - štukových </t>
  </si>
  <si>
    <t>97</t>
  </si>
  <si>
    <t>Prorážení otvorů</t>
  </si>
  <si>
    <t>978 01-1161.R00</t>
  </si>
  <si>
    <t xml:space="preserve">Otlučení omítek vnitřních vápenných stropů do 50 % </t>
  </si>
  <si>
    <t>978 01-3161.R00</t>
  </si>
  <si>
    <t xml:space="preserve">Otlučení omítek vnitřních stěn v rozsahu do 50 % </t>
  </si>
  <si>
    <t>979 08-1111.R00</t>
  </si>
  <si>
    <t xml:space="preserve">Odvoz suti a vybour. hmot na skládku do 1 km </t>
  </si>
  <si>
    <t>t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</si>
  <si>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</si>
  <si>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</si>
  <si>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</si>
  <si>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</si>
  <si>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>979 08-2121.R00</t>
  </si>
  <si>
    <t xml:space="preserve">Příplatek k vnitrost. dopravě suti za dalších 5 m </t>
  </si>
  <si>
    <t>979 901</t>
  </si>
  <si>
    <t xml:space="preserve">Poplatek za skládku </t>
  </si>
  <si>
    <t>99</t>
  </si>
  <si>
    <t>Staveništní přesun hmot</t>
  </si>
  <si>
    <t>999 28-1111.R00</t>
  </si>
  <si>
    <t xml:space="preserve">Přesun hmot pro opravy a údržbu do výšky 25 m </t>
  </si>
  <si>
    <t>732</t>
  </si>
  <si>
    <t>Předávací stanice</t>
  </si>
  <si>
    <t xml:space="preserve">Náklady dle přílohy -díl 410 </t>
  </si>
  <si>
    <t>kpl</t>
  </si>
  <si>
    <t>776</t>
  </si>
  <si>
    <t>Podlahy povlakové</t>
  </si>
  <si>
    <t>776 10-1115.R00</t>
  </si>
  <si>
    <t>Vyrovnání podkladů samonivelační hmotou tl.10-25mm</t>
  </si>
  <si>
    <t>776 10-1121.R00</t>
  </si>
  <si>
    <t xml:space="preserve">Adhezní můstek </t>
  </si>
  <si>
    <t>998 77-6201.R00</t>
  </si>
  <si>
    <t xml:space="preserve">Přesun hmot pro podlahy povlakové, výšky do 6 m </t>
  </si>
  <si>
    <t>777</t>
  </si>
  <si>
    <t>Podlahy ze syntetických hmot</t>
  </si>
  <si>
    <t>777 61-5219.R00</t>
  </si>
  <si>
    <t xml:space="preserve">Nátěrový systém proprům.podlahy vč.výztuž pásky </t>
  </si>
  <si>
    <t>998 77-7201.R00</t>
  </si>
  <si>
    <t xml:space="preserve">Přesun hmot pro podlahy syntetické, výšky do 6 m </t>
  </si>
  <si>
    <t>784</t>
  </si>
  <si>
    <t>Malby</t>
  </si>
  <si>
    <t>784 16-5622.R00</t>
  </si>
  <si>
    <t xml:space="preserve">Malba otěruvzdorná omyvatelná </t>
  </si>
  <si>
    <t>784 16-1101.R00</t>
  </si>
  <si>
    <t xml:space="preserve">Penetrace podkladu </t>
  </si>
  <si>
    <t>Boukalová Jarmila</t>
  </si>
  <si>
    <t>SO 021 ubytovna A</t>
  </si>
  <si>
    <t>Sníž.energet.náročnosti pro vytápění věznice Příbram</t>
  </si>
  <si>
    <t>732 Předávací stanice</t>
  </si>
  <si>
    <t>Stavební přípomoce</t>
  </si>
  <si>
    <t>Pomocné ocelové konstrukce</t>
  </si>
  <si>
    <t xml:space="preserve">Tlakové zkoušky potrubí </t>
  </si>
  <si>
    <t>m</t>
  </si>
  <si>
    <t xml:space="preserve">Jímky pro tlakové a teplotní odběry </t>
  </si>
  <si>
    <t>ks</t>
  </si>
  <si>
    <t>Tlakoměr diferenciální, roz. 0-100 kPa včetně návarků</t>
  </si>
  <si>
    <t>Teploměr kruhový s jímkou, G 3/8", rozsah 0-120 °C</t>
  </si>
  <si>
    <t>734 114</t>
  </si>
  <si>
    <t xml:space="preserve">Tlakoměr kruhový, rozsah 0-6 bar </t>
  </si>
  <si>
    <t>734 113</t>
  </si>
  <si>
    <t>734 112</t>
  </si>
  <si>
    <t>734 111</t>
  </si>
  <si>
    <t>734110</t>
  </si>
  <si>
    <t>Zpětný ventil G 3/4"</t>
  </si>
  <si>
    <t>734 109</t>
  </si>
  <si>
    <t>734 108</t>
  </si>
  <si>
    <t>734 107</t>
  </si>
  <si>
    <t>G 1“</t>
  </si>
  <si>
    <t>734 106</t>
  </si>
  <si>
    <t>Kulový kohout G 3/4“</t>
  </si>
  <si>
    <t>734 105</t>
  </si>
  <si>
    <t>Odvzdušňovací kulový kohout G 3/8“</t>
  </si>
  <si>
    <t>734 104</t>
  </si>
  <si>
    <t>Vypouštěcí a odvzdušňovací kulový kohout G 1/2“</t>
  </si>
  <si>
    <t>734 103</t>
  </si>
  <si>
    <t>734 102</t>
  </si>
  <si>
    <t>včetně kapiláry do přívodního potrubí a návarku 1/4“,</t>
  </si>
  <si>
    <t>734 101</t>
  </si>
  <si>
    <t>767 101</t>
  </si>
  <si>
    <t>Závěsy na potrubí, konzole, objímky</t>
  </si>
  <si>
    <t>733104</t>
  </si>
  <si>
    <t>Odvzdušňovací nádoby DN 50</t>
  </si>
  <si>
    <t>733 103</t>
  </si>
  <si>
    <t>Orientační štítky na potrubí</t>
  </si>
  <si>
    <t>733 102</t>
  </si>
  <si>
    <t>733 101</t>
  </si>
  <si>
    <t>Potrubí z ocelových trubek závitových v kotelnách a strojovnách</t>
  </si>
  <si>
    <t>732 103</t>
  </si>
  <si>
    <t>732 102</t>
  </si>
  <si>
    <t>732 101</t>
  </si>
  <si>
    <t>SO  021 ubytovna A</t>
  </si>
  <si>
    <t xml:space="preserve">   Zásobníkový ohřívač TV závěsný,  kombinovaný, objem 200 l, včetně tepelné izolace, jm.v. 24 kW</t>
  </si>
  <si>
    <t>Čerpadlo s plynulou regulací otáček v závislosti na tlakové diferenci DN 25/6, G = 0,78 m3/h, el. 230 V</t>
  </si>
  <si>
    <t>Čerpadlo třístupňové DN25/6, G = 0,69 m3/h, el. 230 V</t>
  </si>
  <si>
    <t xml:space="preserve">   ve spojích svařovaných do DN 25</t>
  </si>
  <si>
    <t>Uzavírací ventil s lineární škrticí charakteristikou  - armatury na vstupu do PS, DN25</t>
  </si>
  <si>
    <t>Regulátor diferenčního tlaku plynule nastavitelný, montáž do zpětného potrubí,</t>
  </si>
  <si>
    <t>se schopností regulovat až po úplné uzavření, PN 25, DN 20</t>
  </si>
  <si>
    <t>Filtr závitový s výměnnou vložkou G 1“</t>
  </si>
  <si>
    <t>Vyvažovací regulační ventil s přednastavením a vypouštěním G 3/4"</t>
  </si>
  <si>
    <t>Nátěry potrubí syntetické základní do DN 25</t>
  </si>
  <si>
    <t>Nátěry potrubí syntetické základní s 1x email. do DN 25</t>
  </si>
  <si>
    <t>Tepelná izolace potrubí a kolen z polyetylenu tl. 25 mm do DN 25</t>
  </si>
  <si>
    <t>Dopojení stávajícího potrubí TV a studené vody do nového zásobníkového ohřívače TV</t>
  </si>
  <si>
    <t>Doplňkové konstrukce z ocelového válc. Materiálu</t>
  </si>
  <si>
    <t>,</t>
  </si>
  <si>
    <t>Vypracování výrobní dokumentace M + R</t>
  </si>
  <si>
    <t>360 46</t>
  </si>
  <si>
    <t>Revize včetně revizní zprávy</t>
  </si>
  <si>
    <t>Seřízení ma uvedení do provozu</t>
  </si>
  <si>
    <t>360 45</t>
  </si>
  <si>
    <t>Vypracování SW podstanice</t>
  </si>
  <si>
    <t>360 44</t>
  </si>
  <si>
    <t>360 43</t>
  </si>
  <si>
    <t>Ovládací panel pro montáž na čelní desku rozváděče</t>
  </si>
  <si>
    <t>360 42</t>
  </si>
  <si>
    <t>Podstanice řídícího systému pro  AI=12,DI=10, AO=5, DO=10</t>
  </si>
  <si>
    <t>360 41</t>
  </si>
  <si>
    <t>360 40</t>
  </si>
  <si>
    <t xml:space="preserve"> Nástěnná rozváděčová skříňka, šířka 800, výška 1000, hloubka 260 mm, přívod a vývody horem,včetně jističů,relé,motorových spouštěčů, stykačů, prodrátování,  svorek, přepínačů, signálek a pod, </t>
  </si>
  <si>
    <t>360 39</t>
  </si>
  <si>
    <t xml:space="preserve">  </t>
  </si>
  <si>
    <t>Vodič CYA 6 mm2, žlutozelený</t>
  </si>
  <si>
    <t>360 38</t>
  </si>
  <si>
    <t>Ukončení kabelů smršťovací záklopkou</t>
  </si>
  <si>
    <t>360 37</t>
  </si>
  <si>
    <t>360 36</t>
  </si>
  <si>
    <t>Krabice se svorkama  na povrch (Acidur)</t>
  </si>
  <si>
    <t>360 35</t>
  </si>
  <si>
    <t>kg</t>
  </si>
  <si>
    <t>Materiál úhelník 35x35x3</t>
  </si>
  <si>
    <t>360 34</t>
  </si>
  <si>
    <t>360 33</t>
  </si>
  <si>
    <t>Kotevní destička</t>
  </si>
  <si>
    <t>360 32</t>
  </si>
  <si>
    <t>360 31</t>
  </si>
  <si>
    <t>Žlab MARS 125x50 včetně kolen, podpěr a vík</t>
  </si>
  <si>
    <t>360 30</t>
  </si>
  <si>
    <t>360 29</t>
  </si>
  <si>
    <t>Žlab MARS 62x50 včetně kolen, podpěr a vík</t>
  </si>
  <si>
    <t>360 28</t>
  </si>
  <si>
    <t>360 27</t>
  </si>
  <si>
    <t>Kabel LAM TWIN 4x2x0,5 pevně uložený</t>
  </si>
  <si>
    <t>360 26</t>
  </si>
  <si>
    <t>360 25</t>
  </si>
  <si>
    <t>Kabel CYKY 5J x 1, 5 pevně uložený</t>
  </si>
  <si>
    <t>360 24</t>
  </si>
  <si>
    <t>360 23</t>
  </si>
  <si>
    <t>Kabel CYKY 3J x 1, 5 pevně uložený</t>
  </si>
  <si>
    <t>360 22</t>
  </si>
  <si>
    <t>360 21</t>
  </si>
  <si>
    <t>Kabel JYSTY 2P x 0,8 pevně uložený</t>
  </si>
  <si>
    <t>360 20</t>
  </si>
  <si>
    <t>KABELY A KONSTRUKCE VČETNĚ NÁTĚRŮ</t>
  </si>
  <si>
    <t xml:space="preserve">Jednopólový vypínač pro nástěnnou montáž, IP44 </t>
  </si>
  <si>
    <t>360 19</t>
  </si>
  <si>
    <t>Zářivkové svítidlo, 2x36W, přisazené, IP54</t>
  </si>
  <si>
    <t>360 18</t>
  </si>
  <si>
    <t>360 17</t>
  </si>
  <si>
    <t>360 16</t>
  </si>
  <si>
    <t>360 15</t>
  </si>
  <si>
    <t>360 14</t>
  </si>
  <si>
    <t>360 13</t>
  </si>
  <si>
    <t>360 12</t>
  </si>
  <si>
    <t>12</t>
  </si>
  <si>
    <t xml:space="preserve">Průchodka </t>
  </si>
  <si>
    <t>360 11</t>
  </si>
  <si>
    <t>11</t>
  </si>
  <si>
    <t>360 10</t>
  </si>
  <si>
    <t>10</t>
  </si>
  <si>
    <t>360 09</t>
  </si>
  <si>
    <t>9</t>
  </si>
  <si>
    <t>360 08</t>
  </si>
  <si>
    <t>8</t>
  </si>
  <si>
    <t>360 07</t>
  </si>
  <si>
    <t>7</t>
  </si>
  <si>
    <t>360 06</t>
  </si>
  <si>
    <t>6</t>
  </si>
  <si>
    <t>360,05</t>
  </si>
  <si>
    <t>5</t>
  </si>
  <si>
    <t>360 04</t>
  </si>
  <si>
    <t>4</t>
  </si>
  <si>
    <t xml:space="preserve">Jímka </t>
  </si>
  <si>
    <t>360 03</t>
  </si>
  <si>
    <t>360 02</t>
  </si>
  <si>
    <t>360 01</t>
  </si>
  <si>
    <t>Měřící a regulační zařízení</t>
  </si>
  <si>
    <t>M 36</t>
  </si>
  <si>
    <t>SO 021 Ubytovna A</t>
  </si>
  <si>
    <t>Čidlo teploty tyčové , 65/1-2x,66/1, 67/3,68/1</t>
  </si>
  <si>
    <t>Prostorový snímač teploty ,66/2,68/4</t>
  </si>
  <si>
    <t>Stonkový termostat, 30 až 90 st.C, 68/2</t>
  </si>
  <si>
    <t>Snímač tlaku , 0-10V, 0-6B,65/2,</t>
  </si>
  <si>
    <t>Snímač zaplavení včetně elektrod, 68/3</t>
  </si>
  <si>
    <t>Havarijní ventil s elektrohydraulickým uzávěrem, DN 25, PN25, pohon 230V,50 Hz, 68/5</t>
  </si>
  <si>
    <t>ROZVÁDĚČ RA-021</t>
  </si>
  <si>
    <t>Převodník metalika-optika</t>
  </si>
  <si>
    <t>SOFTWARE objektu 021</t>
  </si>
  <si>
    <r>
      <t xml:space="preserve">Trojcestný směšovací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kv=2,5m3/hod, PN16,pohon 24V, 0-10V, 66/3,</t>
    </r>
  </si>
  <si>
    <r>
      <t xml:space="preserve">Přímý ventil </t>
    </r>
    <r>
      <rPr>
        <sz val="8"/>
        <color indexed="1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 xml:space="preserve"> kv=4,0m3/hod, PN16,pohon 24V, 0-10V, 67/2,</t>
    </r>
  </si>
  <si>
    <t>360 48</t>
  </si>
  <si>
    <t>360 47</t>
  </si>
  <si>
    <t>celkem za</t>
  </si>
  <si>
    <t>M36 Měření a regulace</t>
  </si>
  <si>
    <t>M36</t>
  </si>
  <si>
    <t>Měření a regulace</t>
  </si>
  <si>
    <t>Nákldy dle přílohy díl 700</t>
  </si>
  <si>
    <t>MaR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</si>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</sst>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\ &quot;Kč&quot;"/>
    <numFmt numFmtId="166" formatCode="#,##0.00_ ;[Red]\-#,##0.00\ "/>
    <numFmt numFmtId="167" formatCode="#,##0_ ;[Red]\-#,##0\ "/>
  </numFmts>
  <fonts count="29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0"/>
      <name val="Arial CE"/>
      <charset val="238"/>
    </font>
    <font>
      <b/>
      <i/>
      <sz val="10"/>
      <name val="Arial CE"/>
      <charset val="238"/>
    </font>
    <font>
      <sz val="10"/>
      <name val="Arial"/>
      <charset val="238"/>
    </font>
    <font>
      <sz val="8"/>
      <name val="Arial"/>
      <family val="2"/>
    </font>
    <font>
      <sz val="8"/>
      <name val="Arial CE"/>
      <charset val="238"/>
    </font>
    <font>
      <i/>
      <sz val="8"/>
      <name val="Arial CE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9" fillId="0" borderId="0"/>
    <xf numFmtId="0" fontId="22" fillId="0" borderId="0"/>
    <xf numFmtId="0" fontId="20" fillId="0" borderId="0"/>
  </cellStyleXfs>
  <cellXfs count="240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" fontId="21" fillId="0" borderId="60" xfId="1" applyNumberFormat="1" applyFont="1" applyBorder="1"/>
    <xf numFmtId="2" fontId="17" fillId="0" borderId="58" xfId="1" applyNumberFormat="1" applyFont="1" applyBorder="1"/>
    <xf numFmtId="0" fontId="9" fillId="0" borderId="60" xfId="1" applyBorder="1"/>
    <xf numFmtId="0" fontId="21" fillId="0" borderId="20" xfId="1" applyFont="1" applyBorder="1"/>
    <xf numFmtId="0" fontId="9" fillId="0" borderId="20" xfId="1" applyBorder="1"/>
    <xf numFmtId="0" fontId="23" fillId="0" borderId="53" xfId="2" applyFont="1" applyBorder="1" applyAlignment="1">
      <alignment horizontal="center"/>
    </xf>
    <xf numFmtId="0" fontId="23" fillId="0" borderId="53" xfId="2" applyFont="1" applyBorder="1" applyAlignment="1">
      <alignment horizontal="left" indent="1"/>
    </xf>
    <xf numFmtId="3" fontId="17" fillId="0" borderId="53" xfId="1" applyNumberFormat="1" applyFont="1" applyBorder="1"/>
    <xf numFmtId="0" fontId="9" fillId="0" borderId="53" xfId="1" applyBorder="1"/>
    <xf numFmtId="2" fontId="17" fillId="0" borderId="0" xfId="1" applyNumberFormat="1" applyFont="1"/>
    <xf numFmtId="0" fontId="23" fillId="0" borderId="53" xfId="2" applyNumberFormat="1" applyFont="1" applyBorder="1" applyAlignment="1">
      <alignment horizontal="center" wrapText="1"/>
    </xf>
    <xf numFmtId="2" fontId="17" fillId="0" borderId="6" xfId="1" applyNumberFormat="1" applyFont="1" applyFill="1" applyBorder="1" applyAlignment="1">
      <alignment horizontal="right"/>
    </xf>
    <xf numFmtId="49" fontId="24" fillId="0" borderId="53" xfId="1" applyNumberFormat="1" applyFont="1" applyFill="1" applyBorder="1" applyAlignment="1">
      <alignment horizontal="right"/>
    </xf>
    <xf numFmtId="4" fontId="24" fillId="0" borderId="6" xfId="1" applyNumberFormat="1" applyFont="1" applyFill="1" applyBorder="1" applyAlignment="1">
      <alignment horizontal="right"/>
    </xf>
    <xf numFmtId="49" fontId="25" fillId="0" borderId="53" xfId="1" applyNumberFormat="1" applyFont="1" applyFill="1" applyBorder="1" applyAlignment="1">
      <alignment horizontal="right"/>
    </xf>
    <xf numFmtId="0" fontId="24" fillId="0" borderId="53" xfId="1" applyFont="1" applyFill="1" applyBorder="1" applyAlignment="1">
      <alignment horizontal="center"/>
    </xf>
    <xf numFmtId="0" fontId="23" fillId="0" borderId="13" xfId="2" applyFont="1" applyBorder="1" applyAlignment="1">
      <alignment horizontal="left" indent="1"/>
    </xf>
    <xf numFmtId="2" fontId="24" fillId="0" borderId="6" xfId="1" applyNumberFormat="1" applyFont="1" applyFill="1" applyBorder="1" applyAlignment="1">
      <alignment horizontal="right"/>
    </xf>
    <xf numFmtId="0" fontId="24" fillId="0" borderId="6" xfId="1" applyNumberFormat="1" applyFont="1" applyFill="1" applyBorder="1" applyAlignment="1">
      <alignment horizontal="right"/>
    </xf>
    <xf numFmtId="0" fontId="23" fillId="0" borderId="53" xfId="2" applyFont="1" applyFill="1" applyBorder="1" applyAlignment="1">
      <alignment horizontal="left" indent="1"/>
    </xf>
    <xf numFmtId="0" fontId="23" fillId="0" borderId="53" xfId="2" applyFont="1" applyBorder="1" applyAlignment="1"/>
    <xf numFmtId="0" fontId="23" fillId="0" borderId="53" xfId="2" applyNumberFormat="1" applyFont="1" applyBorder="1" applyAlignment="1">
      <alignment horizontal="left" wrapText="1" indent="1"/>
    </xf>
    <xf numFmtId="49" fontId="8" fillId="0" borderId="53" xfId="1" applyNumberFormat="1" applyFont="1" applyFill="1" applyBorder="1" applyAlignment="1">
      <alignment horizontal="right"/>
    </xf>
    <xf numFmtId="0" fontId="8" fillId="0" borderId="53" xfId="1" applyFont="1" applyFill="1" applyBorder="1" applyAlignment="1">
      <alignment horizontal="center"/>
    </xf>
    <xf numFmtId="4" fontId="17" fillId="0" borderId="6" xfId="1" applyNumberFormat="1" applyFont="1" applyFill="1" applyBorder="1" applyAlignment="1">
      <alignment horizontal="right"/>
    </xf>
    <xf numFmtId="2" fontId="17" fillId="0" borderId="0" xfId="1" applyNumberFormat="1" applyFont="1" applyFill="1"/>
    <xf numFmtId="0" fontId="21" fillId="0" borderId="0" xfId="1" applyFont="1"/>
    <xf numFmtId="0" fontId="21" fillId="0" borderId="60" xfId="1" applyFont="1" applyBorder="1"/>
    <xf numFmtId="0" fontId="21" fillId="0" borderId="60" xfId="1" applyFont="1" applyBorder="1" applyAlignment="1">
      <alignment horizontal="right"/>
    </xf>
    <xf numFmtId="4" fontId="24" fillId="0" borderId="53" xfId="1" applyNumberFormat="1" applyFont="1" applyFill="1" applyBorder="1"/>
    <xf numFmtId="0" fontId="17" fillId="0" borderId="53" xfId="1" applyFont="1" applyBorder="1" applyAlignment="1">
      <alignment horizontal="center"/>
    </xf>
    <xf numFmtId="0" fontId="17" fillId="0" borderId="53" xfId="1" applyFont="1" applyBorder="1"/>
    <xf numFmtId="3" fontId="17" fillId="0" borderId="53" xfId="1" applyNumberFormat="1" applyFont="1" applyBorder="1" applyAlignment="1">
      <alignment horizontal="center"/>
    </xf>
    <xf numFmtId="4" fontId="24" fillId="0" borderId="53" xfId="1" applyNumberFormat="1" applyFont="1" applyFill="1" applyBorder="1" applyAlignment="1">
      <alignment vertical="center"/>
    </xf>
    <xf numFmtId="0" fontId="17" fillId="0" borderId="53" xfId="1" applyFont="1" applyBorder="1" applyAlignment="1">
      <alignment horizontal="center" vertical="center"/>
    </xf>
    <xf numFmtId="0" fontId="17" fillId="0" borderId="53" xfId="1" applyFont="1" applyBorder="1" applyAlignment="1">
      <alignment vertical="center"/>
    </xf>
    <xf numFmtId="49" fontId="8" fillId="0" borderId="53" xfId="1" applyNumberFormat="1" applyFont="1" applyFill="1" applyBorder="1" applyAlignment="1">
      <alignment horizontal="center"/>
    </xf>
    <xf numFmtId="49" fontId="24" fillId="0" borderId="53" xfId="1" applyNumberFormat="1" applyFont="1" applyFill="1" applyBorder="1" applyAlignment="1">
      <alignment horizontal="center"/>
    </xf>
    <xf numFmtId="0" fontId="5" fillId="0" borderId="13" xfId="1" applyFont="1" applyFill="1" applyBorder="1"/>
    <xf numFmtId="0" fontId="9" fillId="0" borderId="61" xfId="1" applyFill="1" applyBorder="1" applyAlignment="1">
      <alignment horizontal="center"/>
    </xf>
    <xf numFmtId="0" fontId="9" fillId="0" borderId="6" xfId="1" applyNumberFormat="1" applyFill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26" fillId="0" borderId="53" xfId="0" applyFont="1" applyBorder="1" applyAlignment="1">
      <alignment horizontal="center" vertical="center"/>
    </xf>
    <xf numFmtId="167" fontId="26" fillId="0" borderId="53" xfId="0" applyNumberFormat="1" applyFont="1" applyBorder="1" applyAlignment="1">
      <alignment vertical="center"/>
    </xf>
    <xf numFmtId="166" fontId="26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4" fillId="0" borderId="53" xfId="1" applyFont="1" applyBorder="1"/>
    <xf numFmtId="0" fontId="24" fillId="0" borderId="53" xfId="1" applyFont="1" applyBorder="1" applyAlignment="1">
      <alignment horizontal="center"/>
    </xf>
    <xf numFmtId="0" fontId="9" fillId="0" borderId="61" xfId="1" applyFill="1" applyBorder="1"/>
    <xf numFmtId="4" fontId="17" fillId="0" borderId="53" xfId="1" applyNumberFormat="1" applyFont="1" applyBorder="1"/>
    <xf numFmtId="0" fontId="17" fillId="0" borderId="0" xfId="1" applyFont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4">
    <cellStyle name="Normální" xfId="0" builtinId="0"/>
    <cellStyle name="Normální 2" xfId="3"/>
    <cellStyle name="Normální 3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25</xdr:row>
      <xdr:rowOff>0</xdr:rowOff>
    </xdr:from>
    <xdr:to>
      <xdr:col>5</xdr:col>
      <xdr:colOff>552450</xdr:colOff>
      <xdr:row>25</xdr:row>
      <xdr:rowOff>0</xdr:rowOff>
    </xdr:to>
    <xdr:sp macro="" textlink="">
      <xdr:nvSpPr>
        <xdr:cNvPr id="2" name="Line 65"/>
        <xdr:cNvSpPr>
          <a:spLocks noChangeShapeType="1"/>
        </xdr:cNvSpPr>
      </xdr:nvSpPr>
      <xdr:spPr bwMode="auto">
        <a:xfrm>
          <a:off x="5867400" y="1619250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219075</xdr:colOff>
      <xdr:row>25</xdr:row>
      <xdr:rowOff>0</xdr:rowOff>
    </xdr:from>
    <xdr:to>
      <xdr:col>5</xdr:col>
      <xdr:colOff>542925</xdr:colOff>
      <xdr:row>25</xdr:row>
      <xdr:rowOff>0</xdr:rowOff>
    </xdr:to>
    <xdr:sp macro="" textlink="">
      <xdr:nvSpPr>
        <xdr:cNvPr id="3" name="Line 66"/>
        <xdr:cNvSpPr>
          <a:spLocks noChangeShapeType="1"/>
        </xdr:cNvSpPr>
      </xdr:nvSpPr>
      <xdr:spPr bwMode="auto">
        <a:xfrm>
          <a:off x="5857875" y="161925000"/>
          <a:ext cx="3238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10%20Sklad%20C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2%20truhl&#225;r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rmila%20Boukalov&#225;/Documents/2011/V&#283;znice%20P&#345;&#237;bram/Rozpo&#269;ty/SO%20001%20o&#353;et&#345;ov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  <sheetName val="400 UT"/>
      <sheetName val="410 PS"/>
    </sheetNames>
    <sheetDataSet>
      <sheetData sheetId="0">
        <row r="4">
          <cell r="C4" t="str">
            <v>SO 010 Sklad CH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5">
          <cell r="E15">
            <v>38652.3194</v>
          </cell>
          <cell r="F15">
            <v>424633.35615000001</v>
          </cell>
          <cell r="G15">
            <v>0</v>
          </cell>
          <cell r="H15">
            <v>0</v>
          </cell>
          <cell r="I15">
            <v>0</v>
          </cell>
        </row>
        <row r="22">
          <cell r="H22">
            <v>20847.855399749998</v>
          </cell>
        </row>
      </sheetData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-stav.část"/>
      <sheetName val="400 UT"/>
      <sheetName val="410 PS"/>
      <sheetName val="410 VS"/>
    </sheetNames>
    <sheetDataSet>
      <sheetData sheetId="0">
        <row r="4">
          <cell r="C4" t="str">
            <v>SO 002 Truhlárna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13">
          <cell r="E13">
            <v>0</v>
          </cell>
          <cell r="F13">
            <v>4191.4893999999995</v>
          </cell>
          <cell r="G13">
            <v>0</v>
          </cell>
          <cell r="H13">
            <v>0</v>
          </cell>
          <cell r="I13">
            <v>0</v>
          </cell>
        </row>
        <row r="14">
          <cell r="E14">
            <v>0</v>
          </cell>
          <cell r="F14">
            <v>3870.67</v>
          </cell>
          <cell r="G14">
            <v>0</v>
          </cell>
          <cell r="H14">
            <v>0</v>
          </cell>
          <cell r="I14">
            <v>0</v>
          </cell>
        </row>
      </sheetData>
      <sheetData sheetId="2"/>
      <sheetData sheetId="3" refreshError="1"/>
      <sheetData sheetId="4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100 stavební"/>
      <sheetName val="410 PS"/>
    </sheetNames>
    <sheetDataSet>
      <sheetData sheetId="0">
        <row r="4">
          <cell r="C4" t="str">
            <v>SO 001 Ošetřovna</v>
          </cell>
        </row>
        <row r="6">
          <cell r="C6" t="str">
            <v>Sníž.energet.náročnosti pro vytápění věznice Příbram</v>
          </cell>
        </row>
        <row r="7">
          <cell r="G7">
            <v>0</v>
          </cell>
        </row>
      </sheetData>
      <sheetData sheetId="1">
        <row r="29">
          <cell r="E29">
            <v>1207765.2354500003</v>
          </cell>
          <cell r="F29">
            <v>3128695.53822</v>
          </cell>
          <cell r="G29">
            <v>0</v>
          </cell>
          <cell r="H29">
            <v>315460</v>
          </cell>
          <cell r="I29">
            <v>0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4" workbookViewId="0">
      <selection activeCell="D14" sqref="D14:G1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120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121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19"/>
      <c r="D7" s="220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19"/>
      <c r="D8" s="220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21" t="s">
        <v>119</v>
      </c>
      <c r="F11" s="222"/>
      <c r="G11" s="223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10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10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20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20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224"/>
      <c r="C37" s="224"/>
      <c r="D37" s="224"/>
      <c r="E37" s="224"/>
      <c r="F37" s="224"/>
      <c r="G37" s="224"/>
      <c r="H37" t="s">
        <v>4</v>
      </c>
    </row>
    <row r="38" spans="1:8" ht="12.75" customHeight="1" x14ac:dyDescent="0.2">
      <c r="A38" s="68"/>
      <c r="B38" s="224"/>
      <c r="C38" s="224"/>
      <c r="D38" s="224"/>
      <c r="E38" s="224"/>
      <c r="F38" s="224"/>
      <c r="G38" s="224"/>
      <c r="H38" t="s">
        <v>4</v>
      </c>
    </row>
    <row r="39" spans="1:8" x14ac:dyDescent="0.2">
      <c r="A39" s="68"/>
      <c r="B39" s="224"/>
      <c r="C39" s="224"/>
      <c r="D39" s="224"/>
      <c r="E39" s="224"/>
      <c r="F39" s="224"/>
      <c r="G39" s="224"/>
      <c r="H39" t="s">
        <v>4</v>
      </c>
    </row>
    <row r="40" spans="1:8" x14ac:dyDescent="0.2">
      <c r="A40" s="68"/>
      <c r="B40" s="224"/>
      <c r="C40" s="224"/>
      <c r="D40" s="224"/>
      <c r="E40" s="224"/>
      <c r="F40" s="224"/>
      <c r="G40" s="224"/>
      <c r="H40" t="s">
        <v>4</v>
      </c>
    </row>
    <row r="41" spans="1:8" x14ac:dyDescent="0.2">
      <c r="A41" s="68"/>
      <c r="B41" s="224"/>
      <c r="C41" s="224"/>
      <c r="D41" s="224"/>
      <c r="E41" s="224"/>
      <c r="F41" s="224"/>
      <c r="G41" s="224"/>
      <c r="H41" t="s">
        <v>4</v>
      </c>
    </row>
    <row r="42" spans="1:8" x14ac:dyDescent="0.2">
      <c r="A42" s="68"/>
      <c r="B42" s="224"/>
      <c r="C42" s="224"/>
      <c r="D42" s="224"/>
      <c r="E42" s="224"/>
      <c r="F42" s="224"/>
      <c r="G42" s="224"/>
      <c r="H42" t="s">
        <v>4</v>
      </c>
    </row>
    <row r="43" spans="1:8" x14ac:dyDescent="0.2">
      <c r="A43" s="68"/>
      <c r="B43" s="224"/>
      <c r="C43" s="224"/>
      <c r="D43" s="224"/>
      <c r="E43" s="224"/>
      <c r="F43" s="224"/>
      <c r="G43" s="224"/>
      <c r="H43" t="s">
        <v>4</v>
      </c>
    </row>
    <row r="44" spans="1:8" x14ac:dyDescent="0.2">
      <c r="A44" s="68"/>
      <c r="B44" s="224"/>
      <c r="C44" s="224"/>
      <c r="D44" s="224"/>
      <c r="E44" s="224"/>
      <c r="F44" s="224"/>
      <c r="G44" s="224"/>
      <c r="H44" t="s">
        <v>4</v>
      </c>
    </row>
    <row r="45" spans="1:8" ht="3" customHeight="1" x14ac:dyDescent="0.2">
      <c r="A45" s="68"/>
      <c r="B45" s="224"/>
      <c r="C45" s="224"/>
      <c r="D45" s="224"/>
      <c r="E45" s="224"/>
      <c r="F45" s="224"/>
      <c r="G45" s="224"/>
      <c r="H45" t="s">
        <v>4</v>
      </c>
    </row>
    <row r="46" spans="1:8" x14ac:dyDescent="0.2">
      <c r="B46" s="218"/>
      <c r="C46" s="218"/>
      <c r="D46" s="218"/>
      <c r="E46" s="218"/>
      <c r="F46" s="218"/>
      <c r="G46" s="218"/>
    </row>
    <row r="47" spans="1:8" x14ac:dyDescent="0.2">
      <c r="B47" s="218"/>
      <c r="C47" s="218"/>
      <c r="D47" s="218"/>
      <c r="E47" s="218"/>
      <c r="F47" s="218"/>
      <c r="G47" s="218"/>
    </row>
    <row r="48" spans="1:8" x14ac:dyDescent="0.2">
      <c r="B48" s="218"/>
      <c r="C48" s="218"/>
      <c r="D48" s="218"/>
      <c r="E48" s="218"/>
      <c r="F48" s="218"/>
      <c r="G48" s="218"/>
    </row>
    <row r="49" spans="2:7" x14ac:dyDescent="0.2">
      <c r="B49" s="218"/>
      <c r="C49" s="218"/>
      <c r="D49" s="218"/>
      <c r="E49" s="218"/>
      <c r="F49" s="218"/>
      <c r="G49" s="218"/>
    </row>
    <row r="50" spans="2:7" x14ac:dyDescent="0.2">
      <c r="B50" s="218"/>
      <c r="C50" s="218"/>
      <c r="D50" s="218"/>
      <c r="E50" s="218"/>
      <c r="F50" s="218"/>
      <c r="G50" s="218"/>
    </row>
    <row r="51" spans="2:7" x14ac:dyDescent="0.2">
      <c r="B51" s="218"/>
      <c r="C51" s="218"/>
      <c r="D51" s="218"/>
      <c r="E51" s="218"/>
      <c r="F51" s="218"/>
      <c r="G51" s="218"/>
    </row>
    <row r="52" spans="2:7" x14ac:dyDescent="0.2">
      <c r="B52" s="218"/>
      <c r="C52" s="218"/>
      <c r="D52" s="218"/>
      <c r="E52" s="218"/>
      <c r="F52" s="218"/>
      <c r="G52" s="218"/>
    </row>
    <row r="53" spans="2:7" x14ac:dyDescent="0.2">
      <c r="B53" s="218"/>
      <c r="C53" s="218"/>
      <c r="D53" s="218"/>
      <c r="E53" s="218"/>
      <c r="F53" s="218"/>
      <c r="G53" s="218"/>
    </row>
    <row r="54" spans="2:7" x14ac:dyDescent="0.2">
      <c r="B54" s="218"/>
      <c r="C54" s="218"/>
      <c r="D54" s="218"/>
      <c r="E54" s="218"/>
      <c r="F54" s="218"/>
      <c r="G54" s="218"/>
    </row>
    <row r="55" spans="2:7" x14ac:dyDescent="0.2">
      <c r="B55" s="218"/>
      <c r="C55" s="218"/>
      <c r="D55" s="218"/>
      <c r="E55" s="218"/>
      <c r="F55" s="218"/>
      <c r="G55" s="218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1"/>
  <sheetViews>
    <sheetView workbookViewId="0">
      <selection activeCell="H20" sqref="H20:I2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25" t="s">
        <v>5</v>
      </c>
      <c r="B1" s="226"/>
      <c r="C1" s="69" t="str">
        <f>CONCATENATE(cislostavby," ",nazevstavby)</f>
        <v xml:space="preserve"> Sníž.energet.náročnosti pro vytápění věznice Příbram</v>
      </c>
      <c r="D1" s="70"/>
      <c r="E1" s="71"/>
      <c r="F1" s="70"/>
      <c r="G1" s="72"/>
      <c r="H1" s="73"/>
      <c r="I1" s="74"/>
    </row>
    <row r="2" spans="1:9" ht="13.5" thickBot="1" x14ac:dyDescent="0.25">
      <c r="A2" s="227" t="s">
        <v>1</v>
      </c>
      <c r="B2" s="228"/>
      <c r="C2" s="75" t="str">
        <f>CONCATENATE(cisloobjektu," ",nazevobjektu)</f>
        <v xml:space="preserve"> SO 021 ubytovna A</v>
      </c>
      <c r="D2" s="76"/>
      <c r="E2" s="77"/>
      <c r="F2" s="76"/>
      <c r="G2" s="229"/>
      <c r="H2" s="229"/>
      <c r="I2" s="230"/>
    </row>
    <row r="3" spans="1:9" ht="13.5" thickTop="1" x14ac:dyDescent="0.2">
      <c r="F3" s="11"/>
    </row>
    <row r="4" spans="1:9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9" s="11" customFormat="1" x14ac:dyDescent="0.2">
      <c r="A7" s="163" t="str">
        <f>'100stavební'!B7</f>
        <v>61</v>
      </c>
      <c r="B7" s="86" t="str">
        <f>'100stavební'!C7</f>
        <v>Upravy povrchů vnitřní</v>
      </c>
      <c r="C7" s="87"/>
      <c r="D7" s="88"/>
      <c r="E7" s="164">
        <f>'100stavební'!BA10</f>
        <v>0</v>
      </c>
      <c r="F7" s="165">
        <f>'100stavební'!BB10</f>
        <v>0</v>
      </c>
      <c r="G7" s="165">
        <f>'100stavební'!BC10</f>
        <v>0</v>
      </c>
      <c r="H7" s="165">
        <f>'100stavební'!BD10</f>
        <v>0</v>
      </c>
      <c r="I7" s="166">
        <f>'100stavební'!BE10</f>
        <v>0</v>
      </c>
    </row>
    <row r="8" spans="1:9" s="11" customFormat="1" x14ac:dyDescent="0.2">
      <c r="A8" s="163" t="str">
        <f>'100stavební'!B11</f>
        <v>97</v>
      </c>
      <c r="B8" s="86" t="str">
        <f>'100stavební'!C11</f>
        <v>Prorážení otvorů</v>
      </c>
      <c r="C8" s="87"/>
      <c r="D8" s="88"/>
      <c r="E8" s="164">
        <f>'100stavební'!BA19</f>
        <v>0</v>
      </c>
      <c r="F8" s="165">
        <f>'100stavební'!BB19</f>
        <v>0</v>
      </c>
      <c r="G8" s="165">
        <f>'100stavební'!BC19</f>
        <v>0</v>
      </c>
      <c r="H8" s="165">
        <f>'100stavební'!BD19</f>
        <v>0</v>
      </c>
      <c r="I8" s="166">
        <f>'100stavební'!BE19</f>
        <v>0</v>
      </c>
    </row>
    <row r="9" spans="1:9" s="11" customFormat="1" x14ac:dyDescent="0.2">
      <c r="A9" s="163" t="str">
        <f>'100stavební'!B20</f>
        <v>99</v>
      </c>
      <c r="B9" s="86" t="str">
        <f>'100stavební'!C20</f>
        <v>Staveništní přesun hmot</v>
      </c>
      <c r="C9" s="87"/>
      <c r="D9" s="88"/>
      <c r="E9" s="164">
        <f>'100stavební'!BA22</f>
        <v>0</v>
      </c>
      <c r="F9" s="165">
        <f>'100stavební'!BB22</f>
        <v>0</v>
      </c>
      <c r="G9" s="165">
        <f>'100stavební'!BC22</f>
        <v>0</v>
      </c>
      <c r="H9" s="165">
        <f>'100stavební'!BD22</f>
        <v>0</v>
      </c>
      <c r="I9" s="166">
        <f>'100stavební'!BE22</f>
        <v>0</v>
      </c>
    </row>
    <row r="10" spans="1:9" s="11" customFormat="1" x14ac:dyDescent="0.2">
      <c r="A10" s="163" t="str">
        <f>'100stavební'!B23</f>
        <v>732</v>
      </c>
      <c r="B10" s="86" t="str">
        <f>'100stavební'!C23</f>
        <v>Předávací stanice</v>
      </c>
      <c r="C10" s="87"/>
      <c r="D10" s="88"/>
      <c r="E10" s="164">
        <f>'100stavební'!BA25</f>
        <v>0</v>
      </c>
      <c r="F10" s="165">
        <f>'100stavební'!BB25</f>
        <v>0</v>
      </c>
      <c r="G10" s="165">
        <f>'100stavební'!BC25</f>
        <v>0</v>
      </c>
      <c r="H10" s="165">
        <f>'100stavební'!BD25</f>
        <v>0</v>
      </c>
      <c r="I10" s="166">
        <f>'100stavební'!BE25</f>
        <v>0</v>
      </c>
    </row>
    <row r="11" spans="1:9" s="11" customFormat="1" x14ac:dyDescent="0.2">
      <c r="A11" s="163" t="str">
        <f>'100stavební'!B26</f>
        <v>776</v>
      </c>
      <c r="B11" s="86" t="str">
        <f>'100stavební'!C26</f>
        <v>Podlahy povlakové</v>
      </c>
      <c r="C11" s="87"/>
      <c r="D11" s="88"/>
      <c r="E11" s="164">
        <f>'100stavební'!BA30</f>
        <v>0</v>
      </c>
      <c r="F11" s="165">
        <f>'100stavební'!BB30</f>
        <v>0</v>
      </c>
      <c r="G11" s="165">
        <f>'100stavební'!BC30</f>
        <v>0</v>
      </c>
      <c r="H11" s="165">
        <f>'100stavební'!BD30</f>
        <v>0</v>
      </c>
      <c r="I11" s="166">
        <f>'100stavební'!BE30</f>
        <v>0</v>
      </c>
    </row>
    <row r="12" spans="1:9" s="11" customFormat="1" x14ac:dyDescent="0.2">
      <c r="A12" s="163" t="str">
        <f>'100stavební'!B31</f>
        <v>777</v>
      </c>
      <c r="B12" s="86" t="str">
        <f>'100stavební'!C31</f>
        <v>Podlahy ze syntetických hmot</v>
      </c>
      <c r="C12" s="87"/>
      <c r="D12" s="88"/>
      <c r="E12" s="164">
        <f>'100stavební'!BA34</f>
        <v>0</v>
      </c>
      <c r="F12" s="165">
        <f>'100stavební'!BB34</f>
        <v>0</v>
      </c>
      <c r="G12" s="165">
        <f>'100stavební'!BC34</f>
        <v>0</v>
      </c>
      <c r="H12" s="165">
        <f>'100stavební'!BD34</f>
        <v>0</v>
      </c>
      <c r="I12" s="166">
        <f>'100stavební'!BE34</f>
        <v>0</v>
      </c>
    </row>
    <row r="13" spans="1:9" s="11" customFormat="1" x14ac:dyDescent="0.2">
      <c r="A13" s="163" t="s">
        <v>113</v>
      </c>
      <c r="B13" s="86" t="s">
        <v>114</v>
      </c>
      <c r="C13" s="87"/>
      <c r="D13" s="88"/>
      <c r="E13" s="164">
        <v>0</v>
      </c>
      <c r="F13" s="165">
        <f>'100stavební'!G38</f>
        <v>0</v>
      </c>
      <c r="G13" s="165">
        <v>0</v>
      </c>
      <c r="H13" s="165">
        <v>0</v>
      </c>
      <c r="I13" s="166">
        <v>0</v>
      </c>
    </row>
    <row r="14" spans="1:9" s="11" customFormat="1" ht="13.5" thickBot="1" x14ac:dyDescent="0.25">
      <c r="A14" s="163" t="s">
        <v>278</v>
      </c>
      <c r="B14" s="86" t="s">
        <v>281</v>
      </c>
      <c r="C14" s="87"/>
      <c r="D14" s="88"/>
      <c r="E14" s="164">
        <f>'100stavební'!BA38</f>
        <v>0</v>
      </c>
      <c r="F14" s="165">
        <f>'100stavební'!BB38</f>
        <v>0</v>
      </c>
      <c r="G14" s="165">
        <f>'100stavební'!BC38</f>
        <v>0</v>
      </c>
      <c r="H14" s="165">
        <f>'700 MaR'!G62</f>
        <v>0</v>
      </c>
      <c r="I14" s="166">
        <f>'100stavební'!BE38</f>
        <v>0</v>
      </c>
    </row>
    <row r="15" spans="1:9" s="94" customFormat="1" ht="13.5" thickBot="1" x14ac:dyDescent="0.25">
      <c r="A15" s="89"/>
      <c r="B15" s="81" t="s">
        <v>50</v>
      </c>
      <c r="C15" s="81"/>
      <c r="D15" s="90"/>
      <c r="E15" s="91">
        <f>SUM(E7:E14)</f>
        <v>0</v>
      </c>
      <c r="F15" s="92">
        <f>SUM(F7:F14)</f>
        <v>0</v>
      </c>
      <c r="G15" s="92">
        <f>SUM(G7:G14)</f>
        <v>0</v>
      </c>
      <c r="H15" s="92">
        <f>SUM(H7:H14)</f>
        <v>0</v>
      </c>
      <c r="I15" s="93">
        <f>SUM(I7:I14)</f>
        <v>0</v>
      </c>
    </row>
    <row r="16" spans="1:9" x14ac:dyDescent="0.2">
      <c r="A16" s="87"/>
      <c r="B16" s="87"/>
      <c r="C16" s="87"/>
      <c r="D16" s="87"/>
      <c r="E16" s="87"/>
      <c r="F16" s="87"/>
      <c r="G16" s="87"/>
      <c r="H16" s="87"/>
      <c r="I16" s="87"/>
    </row>
    <row r="17" spans="1:57" ht="19.5" customHeight="1" x14ac:dyDescent="0.25">
      <c r="A17" s="95" t="s">
        <v>51</v>
      </c>
      <c r="B17" s="95"/>
      <c r="C17" s="95"/>
      <c r="D17" s="95"/>
      <c r="E17" s="95"/>
      <c r="F17" s="95"/>
      <c r="G17" s="96"/>
      <c r="H17" s="95"/>
      <c r="I17" s="95"/>
      <c r="BA17" s="30"/>
      <c r="BB17" s="30"/>
      <c r="BC17" s="30"/>
      <c r="BD17" s="30"/>
      <c r="BE17" s="30"/>
    </row>
    <row r="18" spans="1:57" ht="13.5" thickBot="1" x14ac:dyDescent="0.25">
      <c r="A18" s="97"/>
      <c r="B18" s="97"/>
      <c r="C18" s="97"/>
      <c r="D18" s="97"/>
      <c r="E18" s="97"/>
      <c r="F18" s="97"/>
      <c r="G18" s="97"/>
      <c r="H18" s="97"/>
      <c r="I18" s="97"/>
    </row>
    <row r="19" spans="1:57" x14ac:dyDescent="0.2">
      <c r="A19" s="98" t="s">
        <v>52</v>
      </c>
      <c r="B19" s="99"/>
      <c r="C19" s="99"/>
      <c r="D19" s="100"/>
      <c r="E19" s="101" t="s">
        <v>53</v>
      </c>
      <c r="F19" s="102" t="s">
        <v>54</v>
      </c>
      <c r="G19" s="103" t="s">
        <v>55</v>
      </c>
      <c r="H19" s="104"/>
      <c r="I19" s="105" t="s">
        <v>53</v>
      </c>
    </row>
    <row r="20" spans="1:57" ht="13.5" thickBot="1" x14ac:dyDescent="0.25">
      <c r="A20" s="106"/>
      <c r="B20" s="107" t="s">
        <v>56</v>
      </c>
      <c r="C20" s="108"/>
      <c r="D20" s="109"/>
      <c r="E20" s="110"/>
      <c r="F20" s="111"/>
      <c r="G20" s="111"/>
      <c r="H20" s="231"/>
      <c r="I20" s="232"/>
    </row>
    <row r="21" spans="1:57" x14ac:dyDescent="0.2">
      <c r="A21" s="97"/>
      <c r="B21" s="97"/>
      <c r="C21" s="97"/>
      <c r="D21" s="97"/>
      <c r="E21" s="97"/>
      <c r="F21" s="97"/>
      <c r="G21" s="97"/>
      <c r="H21" s="97"/>
      <c r="I21" s="97"/>
    </row>
    <row r="22" spans="1:57" x14ac:dyDescent="0.2">
      <c r="B22" s="94"/>
      <c r="F22" s="112"/>
      <c r="G22" s="113"/>
      <c r="H22" s="113"/>
      <c r="I22" s="114"/>
    </row>
    <row r="23" spans="1:57" x14ac:dyDescent="0.2">
      <c r="F23" s="112"/>
      <c r="G23" s="113"/>
      <c r="H23" s="113"/>
      <c r="I23" s="114"/>
    </row>
    <row r="24" spans="1:57" x14ac:dyDescent="0.2">
      <c r="F24" s="112"/>
      <c r="G24" s="113"/>
      <c r="H24" s="113"/>
      <c r="I24" s="114"/>
    </row>
    <row r="25" spans="1:57" x14ac:dyDescent="0.2">
      <c r="F25" s="112"/>
      <c r="G25" s="113"/>
      <c r="H25" s="113"/>
      <c r="I25" s="114"/>
    </row>
    <row r="26" spans="1:57" x14ac:dyDescent="0.2">
      <c r="F26" s="112"/>
      <c r="G26" s="113"/>
      <c r="H26" s="113"/>
      <c r="I26" s="114"/>
    </row>
    <row r="27" spans="1:57" x14ac:dyDescent="0.2">
      <c r="F27" s="112"/>
      <c r="G27" s="113"/>
      <c r="H27" s="113"/>
      <c r="I27" s="114"/>
    </row>
    <row r="28" spans="1:57" x14ac:dyDescent="0.2">
      <c r="F28" s="112"/>
      <c r="G28" s="113"/>
      <c r="H28" s="113"/>
      <c r="I28" s="114"/>
    </row>
    <row r="29" spans="1:57" x14ac:dyDescent="0.2">
      <c r="F29" s="112"/>
      <c r="G29" s="113"/>
      <c r="H29" s="113"/>
      <c r="I29" s="114"/>
    </row>
    <row r="30" spans="1:57" x14ac:dyDescent="0.2">
      <c r="F30" s="112"/>
      <c r="G30" s="113"/>
      <c r="H30" s="113"/>
      <c r="I30" s="114"/>
    </row>
    <row r="31" spans="1:57" x14ac:dyDescent="0.2">
      <c r="F31" s="112"/>
      <c r="G31" s="113"/>
      <c r="H31" s="113"/>
      <c r="I31" s="114"/>
    </row>
    <row r="32" spans="1:57" x14ac:dyDescent="0.2">
      <c r="F32" s="112"/>
      <c r="G32" s="113"/>
      <c r="H32" s="113"/>
      <c r="I32" s="114"/>
    </row>
    <row r="33" spans="6:9" x14ac:dyDescent="0.2">
      <c r="F33" s="112"/>
      <c r="G33" s="113"/>
      <c r="H33" s="113"/>
      <c r="I33" s="114"/>
    </row>
    <row r="34" spans="6:9" x14ac:dyDescent="0.2">
      <c r="F34" s="112"/>
      <c r="G34" s="113"/>
      <c r="H34" s="113"/>
      <c r="I34" s="114"/>
    </row>
    <row r="35" spans="6:9" x14ac:dyDescent="0.2">
      <c r="F35" s="112"/>
      <c r="G35" s="113"/>
      <c r="H35" s="113"/>
      <c r="I35" s="114"/>
    </row>
    <row r="36" spans="6:9" x14ac:dyDescent="0.2">
      <c r="F36" s="112"/>
      <c r="G36" s="113"/>
      <c r="H36" s="113"/>
      <c r="I36" s="114"/>
    </row>
    <row r="37" spans="6:9" x14ac:dyDescent="0.2">
      <c r="F37" s="112"/>
      <c r="G37" s="113"/>
      <c r="H37" s="113"/>
      <c r="I37" s="114"/>
    </row>
    <row r="38" spans="6:9" x14ac:dyDescent="0.2">
      <c r="F38" s="112"/>
      <c r="G38" s="113"/>
      <c r="H38" s="113"/>
      <c r="I38" s="114"/>
    </row>
    <row r="39" spans="6:9" x14ac:dyDescent="0.2">
      <c r="F39" s="112"/>
      <c r="G39" s="113"/>
      <c r="H39" s="113"/>
      <c r="I39" s="114"/>
    </row>
    <row r="40" spans="6:9" x14ac:dyDescent="0.2">
      <c r="F40" s="112"/>
      <c r="G40" s="113"/>
      <c r="H40" s="113"/>
      <c r="I40" s="114"/>
    </row>
    <row r="41" spans="6:9" x14ac:dyDescent="0.2">
      <c r="F41" s="112"/>
      <c r="G41" s="113"/>
      <c r="H41" s="113"/>
      <c r="I41" s="114"/>
    </row>
    <row r="42" spans="6:9" x14ac:dyDescent="0.2">
      <c r="F42" s="112"/>
      <c r="G42" s="113"/>
      <c r="H42" s="113"/>
      <c r="I42" s="114"/>
    </row>
    <row r="43" spans="6:9" x14ac:dyDescent="0.2">
      <c r="F43" s="112"/>
      <c r="G43" s="113"/>
      <c r="H43" s="113"/>
      <c r="I43" s="114"/>
    </row>
    <row r="44" spans="6:9" x14ac:dyDescent="0.2">
      <c r="F44" s="112"/>
      <c r="G44" s="113"/>
      <c r="H44" s="113"/>
      <c r="I44" s="114"/>
    </row>
    <row r="45" spans="6:9" x14ac:dyDescent="0.2">
      <c r="F45" s="112"/>
      <c r="G45" s="113"/>
      <c r="H45" s="113"/>
      <c r="I45" s="114"/>
    </row>
    <row r="46" spans="6:9" x14ac:dyDescent="0.2">
      <c r="F46" s="112"/>
      <c r="G46" s="113"/>
      <c r="H46" s="113"/>
      <c r="I46" s="114"/>
    </row>
    <row r="47" spans="6:9" x14ac:dyDescent="0.2">
      <c r="F47" s="112"/>
      <c r="G47" s="113"/>
      <c r="H47" s="113"/>
      <c r="I47" s="114"/>
    </row>
    <row r="48" spans="6:9" x14ac:dyDescent="0.2">
      <c r="F48" s="112"/>
      <c r="G48" s="113"/>
      <c r="H48" s="113"/>
      <c r="I48" s="114"/>
    </row>
    <row r="49" spans="6:9" x14ac:dyDescent="0.2">
      <c r="F49" s="112"/>
      <c r="G49" s="113"/>
      <c r="H49" s="113"/>
      <c r="I49" s="114"/>
    </row>
    <row r="50" spans="6:9" x14ac:dyDescent="0.2">
      <c r="F50" s="112"/>
      <c r="G50" s="113"/>
      <c r="H50" s="113"/>
      <c r="I50" s="114"/>
    </row>
    <row r="51" spans="6:9" x14ac:dyDescent="0.2">
      <c r="F51" s="112"/>
      <c r="G51" s="113"/>
      <c r="H51" s="113"/>
      <c r="I51" s="114"/>
    </row>
    <row r="52" spans="6:9" x14ac:dyDescent="0.2">
      <c r="F52" s="112"/>
      <c r="G52" s="113"/>
      <c r="H52" s="113"/>
      <c r="I52" s="114"/>
    </row>
    <row r="53" spans="6:9" x14ac:dyDescent="0.2">
      <c r="F53" s="112"/>
      <c r="G53" s="113"/>
      <c r="H53" s="113"/>
      <c r="I53" s="114"/>
    </row>
    <row r="54" spans="6:9" x14ac:dyDescent="0.2">
      <c r="F54" s="112"/>
      <c r="G54" s="113"/>
      <c r="H54" s="113"/>
      <c r="I54" s="114"/>
    </row>
    <row r="55" spans="6:9" x14ac:dyDescent="0.2">
      <c r="F55" s="112"/>
      <c r="G55" s="113"/>
      <c r="H55" s="113"/>
      <c r="I55" s="114"/>
    </row>
    <row r="56" spans="6:9" x14ac:dyDescent="0.2">
      <c r="F56" s="112"/>
      <c r="G56" s="113"/>
      <c r="H56" s="113"/>
      <c r="I56" s="114"/>
    </row>
    <row r="57" spans="6:9" x14ac:dyDescent="0.2">
      <c r="F57" s="112"/>
      <c r="G57" s="113"/>
      <c r="H57" s="113"/>
      <c r="I57" s="114"/>
    </row>
    <row r="58" spans="6:9" x14ac:dyDescent="0.2">
      <c r="F58" s="112"/>
      <c r="G58" s="113"/>
      <c r="H58" s="113"/>
      <c r="I58" s="114"/>
    </row>
    <row r="59" spans="6:9" x14ac:dyDescent="0.2">
      <c r="F59" s="112"/>
      <c r="G59" s="113"/>
      <c r="H59" s="113"/>
      <c r="I59" s="114"/>
    </row>
    <row r="60" spans="6:9" x14ac:dyDescent="0.2">
      <c r="F60" s="112"/>
      <c r="G60" s="113"/>
      <c r="H60" s="113"/>
      <c r="I60" s="114"/>
    </row>
    <row r="61" spans="6:9" x14ac:dyDescent="0.2">
      <c r="F61" s="112"/>
      <c r="G61" s="113"/>
      <c r="H61" s="113"/>
      <c r="I61" s="114"/>
    </row>
    <row r="62" spans="6:9" x14ac:dyDescent="0.2">
      <c r="F62" s="112"/>
      <c r="G62" s="113"/>
      <c r="H62" s="113"/>
      <c r="I62" s="114"/>
    </row>
    <row r="63" spans="6:9" x14ac:dyDescent="0.2">
      <c r="F63" s="112"/>
      <c r="G63" s="113"/>
      <c r="H63" s="113"/>
      <c r="I63" s="114"/>
    </row>
    <row r="64" spans="6:9" x14ac:dyDescent="0.2">
      <c r="F64" s="112"/>
      <c r="G64" s="113"/>
      <c r="H64" s="113"/>
      <c r="I64" s="114"/>
    </row>
    <row r="65" spans="6:9" x14ac:dyDescent="0.2">
      <c r="F65" s="112"/>
      <c r="G65" s="113"/>
      <c r="H65" s="113"/>
      <c r="I65" s="114"/>
    </row>
    <row r="66" spans="6:9" x14ac:dyDescent="0.2">
      <c r="F66" s="112"/>
      <c r="G66" s="113"/>
      <c r="H66" s="113"/>
      <c r="I66" s="114"/>
    </row>
    <row r="67" spans="6:9" x14ac:dyDescent="0.2">
      <c r="F67" s="112"/>
      <c r="G67" s="113"/>
      <c r="H67" s="113"/>
      <c r="I67" s="114"/>
    </row>
    <row r="68" spans="6:9" x14ac:dyDescent="0.2">
      <c r="F68" s="112"/>
      <c r="G68" s="113"/>
      <c r="H68" s="113"/>
      <c r="I68" s="114"/>
    </row>
    <row r="69" spans="6:9" x14ac:dyDescent="0.2">
      <c r="F69" s="112"/>
      <c r="G69" s="113"/>
      <c r="H69" s="113"/>
      <c r="I69" s="114"/>
    </row>
    <row r="70" spans="6:9" x14ac:dyDescent="0.2">
      <c r="F70" s="112"/>
      <c r="G70" s="113"/>
      <c r="H70" s="113"/>
      <c r="I70" s="114"/>
    </row>
    <row r="71" spans="6:9" x14ac:dyDescent="0.2">
      <c r="F71" s="112"/>
      <c r="G71" s="113"/>
      <c r="H71" s="113"/>
      <c r="I71" s="114"/>
    </row>
  </sheetData>
  <mergeCells count="4">
    <mergeCell ref="A1:B1"/>
    <mergeCell ref="A2:B2"/>
    <mergeCell ref="G2:I2"/>
    <mergeCell ref="H20:I2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view="pageBreakPreview" topLeftCell="A17" zoomScaleNormal="100" zoomScaleSheetLayoutView="100" workbookViewId="0">
      <selection activeCell="F27" sqref="F27:F38"/>
    </sheetView>
  </sheetViews>
  <sheetFormatPr defaultRowHeight="12.75" x14ac:dyDescent="0.2"/>
  <cols>
    <col min="1" max="1" width="3.85546875" style="115" customWidth="1"/>
    <col min="2" max="2" width="12" style="115" customWidth="1"/>
    <col min="3" max="3" width="40.42578125" style="115" customWidth="1"/>
    <col min="4" max="4" width="5.5703125" style="115" customWidth="1"/>
    <col min="5" max="5" width="8.5703125" style="157" customWidth="1"/>
    <col min="6" max="6" width="9.85546875" style="115" customWidth="1"/>
    <col min="7" max="7" width="13.85546875" style="115" customWidth="1"/>
    <col min="8" max="16384" width="9.140625" style="115"/>
  </cols>
  <sheetData>
    <row r="1" spans="1:104" ht="15.75" x14ac:dyDescent="0.25">
      <c r="A1" s="233" t="s">
        <v>57</v>
      </c>
      <c r="B1" s="233"/>
      <c r="C1" s="233"/>
      <c r="D1" s="233"/>
      <c r="E1" s="233"/>
      <c r="F1" s="233"/>
      <c r="G1" s="233"/>
    </row>
    <row r="2" spans="1:104" ht="13.5" thickBot="1" x14ac:dyDescent="0.25">
      <c r="A2" s="116"/>
      <c r="B2" s="117"/>
      <c r="C2" s="118"/>
      <c r="D2" s="118"/>
      <c r="E2" s="119"/>
      <c r="F2" s="118"/>
      <c r="G2" s="118"/>
    </row>
    <row r="3" spans="1:104" ht="13.5" thickTop="1" x14ac:dyDescent="0.2">
      <c r="A3" s="234" t="s">
        <v>5</v>
      </c>
      <c r="B3" s="235"/>
      <c r="C3" s="120" t="str">
        <f>CONCATENATE(cislostavby," ",nazevstavby)</f>
        <v xml:space="preserve"> Sníž.energet.náročnosti pro vytápění věznice Příbram</v>
      </c>
      <c r="D3" s="121"/>
      <c r="E3" s="122"/>
      <c r="F3" s="123">
        <f>Rekapitulace!H1</f>
        <v>0</v>
      </c>
      <c r="G3" s="124"/>
    </row>
    <row r="4" spans="1:104" ht="13.5" thickBot="1" x14ac:dyDescent="0.25">
      <c r="A4" s="236" t="s">
        <v>1</v>
      </c>
      <c r="B4" s="237"/>
      <c r="C4" s="125" t="str">
        <f>CONCATENATE(cisloobjektu," ",nazevobjektu)</f>
        <v xml:space="preserve"> SO 021 ubytovna A</v>
      </c>
      <c r="D4" s="126"/>
      <c r="E4" s="238"/>
      <c r="F4" s="238"/>
      <c r="G4" s="239"/>
    </row>
    <row r="5" spans="1:104" ht="13.5" thickTop="1" x14ac:dyDescent="0.2">
      <c r="A5" s="127"/>
      <c r="B5" s="128"/>
      <c r="C5" s="128"/>
      <c r="D5" s="116"/>
      <c r="E5" s="129"/>
      <c r="F5" s="116"/>
      <c r="G5" s="130"/>
    </row>
    <row r="6" spans="1:104" x14ac:dyDescent="0.2">
      <c r="A6" s="131" t="s">
        <v>58</v>
      </c>
      <c r="B6" s="132" t="s">
        <v>59</v>
      </c>
      <c r="C6" s="132" t="s">
        <v>60</v>
      </c>
      <c r="D6" s="132" t="s">
        <v>61</v>
      </c>
      <c r="E6" s="133" t="s">
        <v>62</v>
      </c>
      <c r="F6" s="132" t="s">
        <v>63</v>
      </c>
      <c r="G6" s="134" t="s">
        <v>64</v>
      </c>
    </row>
    <row r="7" spans="1:104" x14ac:dyDescent="0.2">
      <c r="A7" s="135" t="s">
        <v>65</v>
      </c>
      <c r="B7" s="136" t="s">
        <v>67</v>
      </c>
      <c r="C7" s="137" t="s">
        <v>68</v>
      </c>
      <c r="D7" s="138"/>
      <c r="E7" s="139"/>
      <c r="F7" s="139"/>
      <c r="G7" s="140"/>
      <c r="H7" s="141"/>
      <c r="I7" s="141"/>
      <c r="O7" s="142">
        <v>1</v>
      </c>
    </row>
    <row r="8" spans="1:104" x14ac:dyDescent="0.2">
      <c r="A8" s="143">
        <v>1</v>
      </c>
      <c r="B8" s="144" t="s">
        <v>69</v>
      </c>
      <c r="C8" s="145" t="s">
        <v>70</v>
      </c>
      <c r="D8" s="146" t="s">
        <v>71</v>
      </c>
      <c r="E8" s="147">
        <v>11.880800000000001</v>
      </c>
      <c r="F8" s="147"/>
      <c r="G8" s="148">
        <f>E8*F8</f>
        <v>0</v>
      </c>
      <c r="O8" s="142">
        <v>2</v>
      </c>
      <c r="AA8" s="115">
        <v>12</v>
      </c>
      <c r="AB8" s="115">
        <v>0</v>
      </c>
      <c r="AC8" s="115">
        <v>1</v>
      </c>
      <c r="AZ8" s="115">
        <v>1</v>
      </c>
      <c r="BA8" s="115">
        <f>IF(AZ8=1,G8,0)</f>
        <v>0</v>
      </c>
      <c r="BB8" s="115">
        <f>IF(AZ8=2,G8,0)</f>
        <v>0</v>
      </c>
      <c r="BC8" s="115">
        <f>IF(AZ8=3,G8,0)</f>
        <v>0</v>
      </c>
      <c r="BD8" s="115">
        <f>IF(AZ8=4,G8,0)</f>
        <v>0</v>
      </c>
      <c r="BE8" s="115">
        <f>IF(AZ8=5,G8,0)</f>
        <v>0</v>
      </c>
      <c r="CZ8" s="115">
        <v>3.1539999999999999E-2</v>
      </c>
    </row>
    <row r="9" spans="1:104" x14ac:dyDescent="0.2">
      <c r="A9" s="143">
        <v>2</v>
      </c>
      <c r="B9" s="144" t="s">
        <v>72</v>
      </c>
      <c r="C9" s="145" t="s">
        <v>73</v>
      </c>
      <c r="D9" s="146" t="s">
        <v>71</v>
      </c>
      <c r="E9" s="147">
        <v>39.662999999999997</v>
      </c>
      <c r="F9" s="147"/>
      <c r="G9" s="148">
        <f>E9*F9</f>
        <v>0</v>
      </c>
      <c r="O9" s="142">
        <v>2</v>
      </c>
      <c r="AA9" s="115">
        <v>12</v>
      </c>
      <c r="AB9" s="115">
        <v>0</v>
      </c>
      <c r="AC9" s="115">
        <v>2</v>
      </c>
      <c r="AZ9" s="115">
        <v>1</v>
      </c>
      <c r="BA9" s="115">
        <f>IF(AZ9=1,G9,0)</f>
        <v>0</v>
      </c>
      <c r="BB9" s="115">
        <f>IF(AZ9=2,G9,0)</f>
        <v>0</v>
      </c>
      <c r="BC9" s="115">
        <f>IF(AZ9=3,G9,0)</f>
        <v>0</v>
      </c>
      <c r="BD9" s="115">
        <f>IF(AZ9=4,G9,0)</f>
        <v>0</v>
      </c>
      <c r="BE9" s="115">
        <f>IF(AZ9=5,G9,0)</f>
        <v>0</v>
      </c>
      <c r="CZ9" s="115">
        <v>2.8459999999999999E-2</v>
      </c>
    </row>
    <row r="10" spans="1:104" x14ac:dyDescent="0.2">
      <c r="A10" s="149"/>
      <c r="B10" s="150" t="s">
        <v>66</v>
      </c>
      <c r="C10" s="151" t="str">
        <f>CONCATENATE(B7," ",C7)</f>
        <v>61 Upravy povrchů vnitřní</v>
      </c>
      <c r="D10" s="149"/>
      <c r="E10" s="152"/>
      <c r="F10" s="152"/>
      <c r="G10" s="153">
        <f>SUM(G7:G9)</f>
        <v>0</v>
      </c>
      <c r="O10" s="142">
        <v>4</v>
      </c>
      <c r="BA10" s="154">
        <f>SUM(BA7:BA9)</f>
        <v>0</v>
      </c>
      <c r="BB10" s="154">
        <f>SUM(BB7:BB9)</f>
        <v>0</v>
      </c>
      <c r="BC10" s="154">
        <f>SUM(BC7:BC9)</f>
        <v>0</v>
      </c>
      <c r="BD10" s="154">
        <f>SUM(BD7:BD9)</f>
        <v>0</v>
      </c>
      <c r="BE10" s="154">
        <f>SUM(BE7:BE9)</f>
        <v>0</v>
      </c>
    </row>
    <row r="11" spans="1:104" x14ac:dyDescent="0.2">
      <c r="A11" s="135" t="s">
        <v>65</v>
      </c>
      <c r="B11" s="136" t="s">
        <v>74</v>
      </c>
      <c r="C11" s="137" t="s">
        <v>75</v>
      </c>
      <c r="D11" s="138"/>
      <c r="E11" s="139"/>
      <c r="F11" s="139"/>
      <c r="G11" s="140"/>
      <c r="H11" s="141"/>
      <c r="I11" s="141"/>
      <c r="O11" s="142">
        <v>1</v>
      </c>
    </row>
    <row r="12" spans="1:104" x14ac:dyDescent="0.2">
      <c r="A12" s="143">
        <v>3</v>
      </c>
      <c r="B12" s="144" t="s">
        <v>76</v>
      </c>
      <c r="C12" s="145" t="s">
        <v>77</v>
      </c>
      <c r="D12" s="146" t="s">
        <v>71</v>
      </c>
      <c r="E12" s="147">
        <v>11.88</v>
      </c>
      <c r="F12" s="147"/>
      <c r="G12" s="148">
        <f t="shared" ref="G12:G18" si="0">E12*F12</f>
        <v>0</v>
      </c>
      <c r="O12" s="142">
        <v>2</v>
      </c>
      <c r="AA12" s="115">
        <v>12</v>
      </c>
      <c r="AB12" s="115">
        <v>0</v>
      </c>
      <c r="AC12" s="115">
        <v>3</v>
      </c>
      <c r="AZ12" s="115">
        <v>1</v>
      </c>
      <c r="BA12" s="115">
        <f t="shared" ref="BA12:BA18" si="1">IF(AZ12=1,G12,0)</f>
        <v>0</v>
      </c>
      <c r="BB12" s="115">
        <f t="shared" ref="BB12:BB18" si="2">IF(AZ12=2,G12,0)</f>
        <v>0</v>
      </c>
      <c r="BC12" s="115">
        <f t="shared" ref="BC12:BC18" si="3">IF(AZ12=3,G12,0)</f>
        <v>0</v>
      </c>
      <c r="BD12" s="115">
        <f t="shared" ref="BD12:BD18" si="4">IF(AZ12=4,G12,0)</f>
        <v>0</v>
      </c>
      <c r="BE12" s="115">
        <f t="shared" ref="BE12:BE18" si="5">IF(AZ12=5,G12,0)</f>
        <v>0</v>
      </c>
      <c r="CZ12" s="115">
        <v>0</v>
      </c>
    </row>
    <row r="13" spans="1:104" x14ac:dyDescent="0.2">
      <c r="A13" s="143">
        <v>4</v>
      </c>
      <c r="B13" s="144" t="s">
        <v>78</v>
      </c>
      <c r="C13" s="145" t="s">
        <v>79</v>
      </c>
      <c r="D13" s="146" t="s">
        <v>71</v>
      </c>
      <c r="E13" s="147">
        <v>39.659999999999997</v>
      </c>
      <c r="F13" s="147"/>
      <c r="G13" s="148">
        <f t="shared" si="0"/>
        <v>0</v>
      </c>
      <c r="O13" s="142">
        <v>2</v>
      </c>
      <c r="AA13" s="115">
        <v>12</v>
      </c>
      <c r="AB13" s="115">
        <v>0</v>
      </c>
      <c r="AC13" s="115">
        <v>4</v>
      </c>
      <c r="AZ13" s="115">
        <v>1</v>
      </c>
      <c r="BA13" s="115">
        <f t="shared" si="1"/>
        <v>0</v>
      </c>
      <c r="BB13" s="115">
        <f t="shared" si="2"/>
        <v>0</v>
      </c>
      <c r="BC13" s="115">
        <f t="shared" si="3"/>
        <v>0</v>
      </c>
      <c r="BD13" s="115">
        <f t="shared" si="4"/>
        <v>0</v>
      </c>
      <c r="BE13" s="115">
        <f t="shared" si="5"/>
        <v>0</v>
      </c>
      <c r="CZ13" s="115">
        <v>0</v>
      </c>
    </row>
    <row r="14" spans="1:104" x14ac:dyDescent="0.2">
      <c r="A14" s="143">
        <v>5</v>
      </c>
      <c r="B14" s="144" t="s">
        <v>80</v>
      </c>
      <c r="C14" s="145" t="s">
        <v>81</v>
      </c>
      <c r="D14" s="146" t="s">
        <v>82</v>
      </c>
      <c r="E14" s="147">
        <v>1.0309999999999999</v>
      </c>
      <c r="F14" s="147"/>
      <c r="G14" s="148">
        <f t="shared" si="0"/>
        <v>0</v>
      </c>
      <c r="O14" s="142">
        <v>2</v>
      </c>
      <c r="AA14" s="115">
        <v>12</v>
      </c>
      <c r="AB14" s="115">
        <v>0</v>
      </c>
      <c r="AC14" s="115">
        <v>5</v>
      </c>
      <c r="AZ14" s="115">
        <v>1</v>
      </c>
      <c r="BA14" s="115">
        <f t="shared" si="1"/>
        <v>0</v>
      </c>
      <c r="BB14" s="115">
        <f t="shared" si="2"/>
        <v>0</v>
      </c>
      <c r="BC14" s="115">
        <f t="shared" si="3"/>
        <v>0</v>
      </c>
      <c r="BD14" s="115">
        <f t="shared" si="4"/>
        <v>0</v>
      </c>
      <c r="BE14" s="115">
        <f t="shared" si="5"/>
        <v>0</v>
      </c>
      <c r="CZ14" s="115">
        <v>0</v>
      </c>
    </row>
    <row r="15" spans="1:104" x14ac:dyDescent="0.2">
      <c r="A15" s="143">
        <v>6</v>
      </c>
      <c r="B15" s="144" t="s">
        <v>83</v>
      </c>
      <c r="C15" s="145" t="s">
        <v>84</v>
      </c>
      <c r="D15" s="146" t="s">
        <v>82</v>
      </c>
      <c r="E15" s="147">
        <v>9.2789999999999999</v>
      </c>
      <c r="F15" s="147"/>
      <c r="G15" s="148">
        <f t="shared" si="0"/>
        <v>0</v>
      </c>
      <c r="O15" s="142">
        <v>2</v>
      </c>
      <c r="AA15" s="115">
        <v>12</v>
      </c>
      <c r="AB15" s="115">
        <v>0</v>
      </c>
      <c r="AC15" s="115">
        <v>6</v>
      </c>
      <c r="AZ15" s="115">
        <v>1</v>
      </c>
      <c r="BA15" s="115">
        <f t="shared" si="1"/>
        <v>0</v>
      </c>
      <c r="BB15" s="115">
        <f t="shared" si="2"/>
        <v>0</v>
      </c>
      <c r="BC15" s="115">
        <f t="shared" si="3"/>
        <v>0</v>
      </c>
      <c r="BD15" s="115">
        <f t="shared" si="4"/>
        <v>0</v>
      </c>
      <c r="BE15" s="115">
        <f t="shared" si="5"/>
        <v>0</v>
      </c>
      <c r="CZ15" s="115">
        <v>0</v>
      </c>
    </row>
    <row r="16" spans="1:104" x14ac:dyDescent="0.2">
      <c r="A16" s="143">
        <v>7</v>
      </c>
      <c r="B16" s="144" t="s">
        <v>85</v>
      </c>
      <c r="C16" s="145" t="s">
        <v>86</v>
      </c>
      <c r="D16" s="146" t="s">
        <v>82</v>
      </c>
      <c r="E16" s="147">
        <v>1.0309999999999999</v>
      </c>
      <c r="F16" s="147"/>
      <c r="G16" s="148">
        <f t="shared" si="0"/>
        <v>0</v>
      </c>
      <c r="O16" s="142">
        <v>2</v>
      </c>
      <c r="AA16" s="115">
        <v>12</v>
      </c>
      <c r="AB16" s="115">
        <v>0</v>
      </c>
      <c r="AC16" s="115">
        <v>7</v>
      </c>
      <c r="AZ16" s="115">
        <v>1</v>
      </c>
      <c r="BA16" s="115">
        <f t="shared" si="1"/>
        <v>0</v>
      </c>
      <c r="BB16" s="115">
        <f t="shared" si="2"/>
        <v>0</v>
      </c>
      <c r="BC16" s="115">
        <f t="shared" si="3"/>
        <v>0</v>
      </c>
      <c r="BD16" s="115">
        <f t="shared" si="4"/>
        <v>0</v>
      </c>
      <c r="BE16" s="115">
        <f t="shared" si="5"/>
        <v>0</v>
      </c>
      <c r="CZ16" s="115">
        <v>0</v>
      </c>
    </row>
    <row r="17" spans="1:104" x14ac:dyDescent="0.2">
      <c r="A17" s="143">
        <v>8</v>
      </c>
      <c r="B17" s="144" t="s">
        <v>87</v>
      </c>
      <c r="C17" s="145" t="s">
        <v>88</v>
      </c>
      <c r="D17" s="146" t="s">
        <v>82</v>
      </c>
      <c r="E17" s="147">
        <v>8.2479999999999993</v>
      </c>
      <c r="F17" s="147"/>
      <c r="G17" s="148">
        <f t="shared" si="0"/>
        <v>0</v>
      </c>
      <c r="O17" s="142">
        <v>2</v>
      </c>
      <c r="AA17" s="115">
        <v>12</v>
      </c>
      <c r="AB17" s="115">
        <v>0</v>
      </c>
      <c r="AC17" s="115">
        <v>8</v>
      </c>
      <c r="AZ17" s="115">
        <v>1</v>
      </c>
      <c r="BA17" s="115">
        <f t="shared" si="1"/>
        <v>0</v>
      </c>
      <c r="BB17" s="115">
        <f t="shared" si="2"/>
        <v>0</v>
      </c>
      <c r="BC17" s="115">
        <f t="shared" si="3"/>
        <v>0</v>
      </c>
      <c r="BD17" s="115">
        <f t="shared" si="4"/>
        <v>0</v>
      </c>
      <c r="BE17" s="115">
        <f t="shared" si="5"/>
        <v>0</v>
      </c>
      <c r="CZ17" s="115">
        <v>0</v>
      </c>
    </row>
    <row r="18" spans="1:104" x14ac:dyDescent="0.2">
      <c r="A18" s="143">
        <v>9</v>
      </c>
      <c r="B18" s="144" t="s">
        <v>89</v>
      </c>
      <c r="C18" s="145" t="s">
        <v>90</v>
      </c>
      <c r="D18" s="146" t="s">
        <v>82</v>
      </c>
      <c r="E18" s="147">
        <v>1.0309999999999999</v>
      </c>
      <c r="F18" s="147"/>
      <c r="G18" s="148">
        <f t="shared" si="0"/>
        <v>0</v>
      </c>
      <c r="O18" s="142">
        <v>2</v>
      </c>
      <c r="AA18" s="115">
        <v>12</v>
      </c>
      <c r="AB18" s="115">
        <v>0</v>
      </c>
      <c r="AC18" s="115">
        <v>9</v>
      </c>
      <c r="AZ18" s="115">
        <v>1</v>
      </c>
      <c r="BA18" s="115">
        <f t="shared" si="1"/>
        <v>0</v>
      </c>
      <c r="BB18" s="115">
        <f t="shared" si="2"/>
        <v>0</v>
      </c>
      <c r="BC18" s="115">
        <f t="shared" si="3"/>
        <v>0</v>
      </c>
      <c r="BD18" s="115">
        <f t="shared" si="4"/>
        <v>0</v>
      </c>
      <c r="BE18" s="115">
        <f t="shared" si="5"/>
        <v>0</v>
      </c>
      <c r="CZ18" s="115">
        <v>0</v>
      </c>
    </row>
    <row r="19" spans="1:104" x14ac:dyDescent="0.2">
      <c r="A19" s="149"/>
      <c r="B19" s="150" t="s">
        <v>66</v>
      </c>
      <c r="C19" s="151" t="str">
        <f>CONCATENATE(B11," ",C11)</f>
        <v>97 Prorážení otvorů</v>
      </c>
      <c r="D19" s="149"/>
      <c r="E19" s="152"/>
      <c r="F19" s="152"/>
      <c r="G19" s="153">
        <f>SUM(G11:G18)</f>
        <v>0</v>
      </c>
      <c r="O19" s="142">
        <v>4</v>
      </c>
      <c r="BA19" s="154">
        <f>SUM(BA11:BA18)</f>
        <v>0</v>
      </c>
      <c r="BB19" s="154">
        <f>SUM(BB11:BB18)</f>
        <v>0</v>
      </c>
      <c r="BC19" s="154">
        <f>SUM(BC11:BC18)</f>
        <v>0</v>
      </c>
      <c r="BD19" s="154">
        <f>SUM(BD11:BD18)</f>
        <v>0</v>
      </c>
      <c r="BE19" s="154">
        <f>SUM(BE11:BE18)</f>
        <v>0</v>
      </c>
    </row>
    <row r="20" spans="1:104" x14ac:dyDescent="0.2">
      <c r="A20" s="135" t="s">
        <v>65</v>
      </c>
      <c r="B20" s="136" t="s">
        <v>91</v>
      </c>
      <c r="C20" s="137" t="s">
        <v>92</v>
      </c>
      <c r="D20" s="138"/>
      <c r="E20" s="139"/>
      <c r="F20" s="139"/>
      <c r="G20" s="140"/>
      <c r="H20" s="141"/>
      <c r="I20" s="141"/>
      <c r="O20" s="142">
        <v>1</v>
      </c>
    </row>
    <row r="21" spans="1:104" x14ac:dyDescent="0.2">
      <c r="A21" s="143">
        <v>10</v>
      </c>
      <c r="B21" s="144" t="s">
        <v>93</v>
      </c>
      <c r="C21" s="145" t="s">
        <v>94</v>
      </c>
      <c r="D21" s="146" t="s">
        <v>82</v>
      </c>
      <c r="E21" s="147">
        <v>1.504</v>
      </c>
      <c r="F21" s="147"/>
      <c r="G21" s="148">
        <f>E21*F21</f>
        <v>0</v>
      </c>
      <c r="O21" s="142">
        <v>2</v>
      </c>
      <c r="AA21" s="115">
        <v>12</v>
      </c>
      <c r="AB21" s="115">
        <v>0</v>
      </c>
      <c r="AC21" s="115">
        <v>10</v>
      </c>
      <c r="AZ21" s="115">
        <v>1</v>
      </c>
      <c r="BA21" s="115">
        <f>IF(AZ21=1,G21,0)</f>
        <v>0</v>
      </c>
      <c r="BB21" s="115">
        <f>IF(AZ21=2,G21,0)</f>
        <v>0</v>
      </c>
      <c r="BC21" s="115">
        <f>IF(AZ21=3,G21,0)</f>
        <v>0</v>
      </c>
      <c r="BD21" s="115">
        <f>IF(AZ21=4,G21,0)</f>
        <v>0</v>
      </c>
      <c r="BE21" s="115">
        <f>IF(AZ21=5,G21,0)</f>
        <v>0</v>
      </c>
      <c r="CZ21" s="115">
        <v>0</v>
      </c>
    </row>
    <row r="22" spans="1:104" x14ac:dyDescent="0.2">
      <c r="A22" s="149"/>
      <c r="B22" s="150" t="s">
        <v>66</v>
      </c>
      <c r="C22" s="151" t="str">
        <f>CONCATENATE(B20," ",C20)</f>
        <v>99 Staveništní přesun hmot</v>
      </c>
      <c r="D22" s="149"/>
      <c r="E22" s="152"/>
      <c r="F22" s="152"/>
      <c r="G22" s="153">
        <f>SUM(G20:G21)</f>
        <v>0</v>
      </c>
      <c r="O22" s="142">
        <v>4</v>
      </c>
      <c r="BA22" s="154">
        <f>SUM(BA20:BA21)</f>
        <v>0</v>
      </c>
      <c r="BB22" s="154">
        <f>SUM(BB20:BB21)</f>
        <v>0</v>
      </c>
      <c r="BC22" s="154">
        <f>SUM(BC20:BC21)</f>
        <v>0</v>
      </c>
      <c r="BD22" s="154">
        <f>SUM(BD20:BD21)</f>
        <v>0</v>
      </c>
      <c r="BE22" s="154">
        <f>SUM(BE20:BE21)</f>
        <v>0</v>
      </c>
    </row>
    <row r="23" spans="1:104" x14ac:dyDescent="0.2">
      <c r="A23" s="135" t="s">
        <v>65</v>
      </c>
      <c r="B23" s="136" t="s">
        <v>95</v>
      </c>
      <c r="C23" s="137" t="s">
        <v>96</v>
      </c>
      <c r="D23" s="138"/>
      <c r="E23" s="139"/>
      <c r="F23" s="139"/>
      <c r="G23" s="140"/>
      <c r="H23" s="141"/>
      <c r="I23" s="141"/>
      <c r="O23" s="142">
        <v>1</v>
      </c>
    </row>
    <row r="24" spans="1:104" x14ac:dyDescent="0.2">
      <c r="A24" s="143">
        <v>11</v>
      </c>
      <c r="B24" s="144" t="s">
        <v>95</v>
      </c>
      <c r="C24" s="145" t="s">
        <v>97</v>
      </c>
      <c r="D24" s="146" t="s">
        <v>98</v>
      </c>
      <c r="E24" s="147">
        <v>1</v>
      </c>
      <c r="F24" s="147">
        <f>'410 PS'!G41</f>
        <v>0</v>
      </c>
      <c r="G24" s="148">
        <f>E24*F24</f>
        <v>0</v>
      </c>
      <c r="O24" s="142">
        <v>2</v>
      </c>
      <c r="AA24" s="115">
        <v>12</v>
      </c>
      <c r="AB24" s="115">
        <v>0</v>
      </c>
      <c r="AC24" s="115">
        <v>11</v>
      </c>
      <c r="AZ24" s="115">
        <v>2</v>
      </c>
      <c r="BA24" s="115">
        <f>IF(AZ24=1,G24,0)</f>
        <v>0</v>
      </c>
      <c r="BB24" s="115">
        <f>IF(AZ24=2,G24,0)</f>
        <v>0</v>
      </c>
      <c r="BC24" s="115">
        <f>IF(AZ24=3,G24,0)</f>
        <v>0</v>
      </c>
      <c r="BD24" s="115">
        <f>IF(AZ24=4,G24,0)</f>
        <v>0</v>
      </c>
      <c r="BE24" s="115">
        <f>IF(AZ24=5,G24,0)</f>
        <v>0</v>
      </c>
      <c r="CZ24" s="115">
        <v>0</v>
      </c>
    </row>
    <row r="25" spans="1:104" x14ac:dyDescent="0.2">
      <c r="A25" s="149"/>
      <c r="B25" s="150" t="s">
        <v>66</v>
      </c>
      <c r="C25" s="151" t="str">
        <f>CONCATENATE(B23," ",C23)</f>
        <v>732 Předávací stanice</v>
      </c>
      <c r="D25" s="149"/>
      <c r="E25" s="152"/>
      <c r="F25" s="152" t="s">
        <v>179</v>
      </c>
      <c r="G25" s="153">
        <f>SUM(G23:G24)</f>
        <v>0</v>
      </c>
      <c r="O25" s="142">
        <v>4</v>
      </c>
      <c r="BA25" s="154">
        <f>SUM(BA23:BA24)</f>
        <v>0</v>
      </c>
      <c r="BB25" s="154">
        <f>SUM(BB23:BB24)</f>
        <v>0</v>
      </c>
      <c r="BC25" s="154">
        <f>SUM(BC23:BC24)</f>
        <v>0</v>
      </c>
      <c r="BD25" s="154">
        <f>SUM(BD23:BD24)</f>
        <v>0</v>
      </c>
      <c r="BE25" s="154">
        <f>SUM(BE23:BE24)</f>
        <v>0</v>
      </c>
    </row>
    <row r="26" spans="1:104" x14ac:dyDescent="0.2">
      <c r="A26" s="135" t="s">
        <v>65</v>
      </c>
      <c r="B26" s="136" t="s">
        <v>99</v>
      </c>
      <c r="C26" s="137" t="s">
        <v>100</v>
      </c>
      <c r="D26" s="138"/>
      <c r="E26" s="139"/>
      <c r="F26" s="139"/>
      <c r="G26" s="140"/>
      <c r="H26" s="141"/>
      <c r="I26" s="141"/>
      <c r="O26" s="142">
        <v>1</v>
      </c>
    </row>
    <row r="27" spans="1:104" x14ac:dyDescent="0.2">
      <c r="A27" s="143">
        <v>12</v>
      </c>
      <c r="B27" s="144" t="s">
        <v>101</v>
      </c>
      <c r="C27" s="145" t="s">
        <v>102</v>
      </c>
      <c r="D27" s="146" t="s">
        <v>71</v>
      </c>
      <c r="E27" s="147">
        <v>11.880800000000001</v>
      </c>
      <c r="F27" s="147"/>
      <c r="G27" s="148">
        <f>E27*F27</f>
        <v>0</v>
      </c>
      <c r="O27" s="142">
        <v>2</v>
      </c>
      <c r="AA27" s="115">
        <v>12</v>
      </c>
      <c r="AB27" s="115">
        <v>0</v>
      </c>
      <c r="AC27" s="115">
        <v>12</v>
      </c>
      <c r="AZ27" s="115">
        <v>2</v>
      </c>
      <c r="BA27" s="115">
        <f>IF(AZ27=1,G27,0)</f>
        <v>0</v>
      </c>
      <c r="BB27" s="115">
        <f>IF(AZ27=2,G27,0)</f>
        <v>0</v>
      </c>
      <c r="BC27" s="115">
        <f>IF(AZ27=3,G27,0)</f>
        <v>0</v>
      </c>
      <c r="BD27" s="115">
        <f>IF(AZ27=4,G27,0)</f>
        <v>0</v>
      </c>
      <c r="BE27" s="115">
        <f>IF(AZ27=5,G27,0)</f>
        <v>0</v>
      </c>
      <c r="CZ27" s="115">
        <v>0</v>
      </c>
    </row>
    <row r="28" spans="1:104" x14ac:dyDescent="0.2">
      <c r="A28" s="143">
        <v>13</v>
      </c>
      <c r="B28" s="144" t="s">
        <v>103</v>
      </c>
      <c r="C28" s="145" t="s">
        <v>104</v>
      </c>
      <c r="D28" s="146" t="s">
        <v>71</v>
      </c>
      <c r="E28" s="147">
        <v>11.88</v>
      </c>
      <c r="F28" s="147"/>
      <c r="G28" s="148">
        <f>E28*F28</f>
        <v>0</v>
      </c>
      <c r="O28" s="142">
        <v>2</v>
      </c>
      <c r="AA28" s="115">
        <v>12</v>
      </c>
      <c r="AB28" s="115">
        <v>0</v>
      </c>
      <c r="AC28" s="115">
        <v>13</v>
      </c>
      <c r="AZ28" s="115">
        <v>2</v>
      </c>
      <c r="BA28" s="115">
        <f>IF(AZ28=1,G28,0)</f>
        <v>0</v>
      </c>
      <c r="BB28" s="115">
        <f>IF(AZ28=2,G28,0)</f>
        <v>0</v>
      </c>
      <c r="BC28" s="115">
        <f>IF(AZ28=3,G28,0)</f>
        <v>0</v>
      </c>
      <c r="BD28" s="115">
        <f>IF(AZ28=4,G28,0)</f>
        <v>0</v>
      </c>
      <c r="BE28" s="115">
        <f>IF(AZ28=5,G28,0)</f>
        <v>0</v>
      </c>
      <c r="CZ28" s="115">
        <v>0</v>
      </c>
    </row>
    <row r="29" spans="1:104" x14ac:dyDescent="0.2">
      <c r="A29" s="143">
        <v>14</v>
      </c>
      <c r="B29" s="144" t="s">
        <v>105</v>
      </c>
      <c r="C29" s="145" t="s">
        <v>106</v>
      </c>
      <c r="D29" s="146" t="s">
        <v>54</v>
      </c>
      <c r="E29" s="147">
        <v>59.58</v>
      </c>
      <c r="F29" s="147"/>
      <c r="G29" s="148">
        <f>E29*F29</f>
        <v>0</v>
      </c>
      <c r="O29" s="142">
        <v>2</v>
      </c>
      <c r="AA29" s="115">
        <v>12</v>
      </c>
      <c r="AB29" s="115">
        <v>0</v>
      </c>
      <c r="AC29" s="115">
        <v>14</v>
      </c>
      <c r="AZ29" s="115">
        <v>2</v>
      </c>
      <c r="BA29" s="115">
        <f>IF(AZ29=1,G29,0)</f>
        <v>0</v>
      </c>
      <c r="BB29" s="115">
        <f>IF(AZ29=2,G29,0)</f>
        <v>0</v>
      </c>
      <c r="BC29" s="115">
        <f>IF(AZ29=3,G29,0)</f>
        <v>0</v>
      </c>
      <c r="BD29" s="115">
        <f>IF(AZ29=4,G29,0)</f>
        <v>0</v>
      </c>
      <c r="BE29" s="115">
        <f>IF(AZ29=5,G29,0)</f>
        <v>0</v>
      </c>
      <c r="CZ29" s="115">
        <v>0</v>
      </c>
    </row>
    <row r="30" spans="1:104" x14ac:dyDescent="0.2">
      <c r="A30" s="149"/>
      <c r="B30" s="150" t="s">
        <v>66</v>
      </c>
      <c r="C30" s="151" t="str">
        <f>CONCATENATE(B26," ",C26)</f>
        <v>776 Podlahy povlakové</v>
      </c>
      <c r="D30" s="149"/>
      <c r="E30" s="152"/>
      <c r="F30" s="152"/>
      <c r="G30" s="153">
        <f>SUM(G26:G29)</f>
        <v>0</v>
      </c>
      <c r="O30" s="142">
        <v>4</v>
      </c>
      <c r="BA30" s="154">
        <f>SUM(BA26:BA29)</f>
        <v>0</v>
      </c>
      <c r="BB30" s="154">
        <f>SUM(BB26:BB29)</f>
        <v>0</v>
      </c>
      <c r="BC30" s="154">
        <f>SUM(BC26:BC29)</f>
        <v>0</v>
      </c>
      <c r="BD30" s="154">
        <f>SUM(BD26:BD29)</f>
        <v>0</v>
      </c>
      <c r="BE30" s="154">
        <f>SUM(BE26:BE29)</f>
        <v>0</v>
      </c>
    </row>
    <row r="31" spans="1:104" x14ac:dyDescent="0.2">
      <c r="A31" s="135" t="s">
        <v>65</v>
      </c>
      <c r="B31" s="136" t="s">
        <v>107</v>
      </c>
      <c r="C31" s="137" t="s">
        <v>108</v>
      </c>
      <c r="D31" s="138"/>
      <c r="E31" s="139"/>
      <c r="F31" s="139"/>
      <c r="G31" s="140"/>
      <c r="H31" s="141"/>
      <c r="I31" s="141"/>
      <c r="O31" s="142">
        <v>1</v>
      </c>
    </row>
    <row r="32" spans="1:104" x14ac:dyDescent="0.2">
      <c r="A32" s="143">
        <v>15</v>
      </c>
      <c r="B32" s="144" t="s">
        <v>109</v>
      </c>
      <c r="C32" s="145" t="s">
        <v>110</v>
      </c>
      <c r="D32" s="146" t="s">
        <v>71</v>
      </c>
      <c r="E32" s="147">
        <v>14.0426</v>
      </c>
      <c r="F32" s="147"/>
      <c r="G32" s="148">
        <f>E32*F32</f>
        <v>0</v>
      </c>
      <c r="O32" s="142">
        <v>2</v>
      </c>
      <c r="AA32" s="115">
        <v>12</v>
      </c>
      <c r="AB32" s="115">
        <v>0</v>
      </c>
      <c r="AC32" s="115">
        <v>15</v>
      </c>
      <c r="AZ32" s="115">
        <v>2</v>
      </c>
      <c r="BA32" s="115">
        <f>IF(AZ32=1,G32,0)</f>
        <v>0</v>
      </c>
      <c r="BB32" s="115">
        <f>IF(AZ32=2,G32,0)</f>
        <v>0</v>
      </c>
      <c r="BC32" s="115">
        <f>IF(AZ32=3,G32,0)</f>
        <v>0</v>
      </c>
      <c r="BD32" s="115">
        <f>IF(AZ32=4,G32,0)</f>
        <v>0</v>
      </c>
      <c r="BE32" s="115">
        <f>IF(AZ32=5,G32,0)</f>
        <v>0</v>
      </c>
      <c r="CZ32" s="115">
        <v>1.47E-3</v>
      </c>
    </row>
    <row r="33" spans="1:104" x14ac:dyDescent="0.2">
      <c r="A33" s="143">
        <v>16</v>
      </c>
      <c r="B33" s="144" t="s">
        <v>111</v>
      </c>
      <c r="C33" s="145" t="s">
        <v>112</v>
      </c>
      <c r="D33" s="146" t="s">
        <v>54</v>
      </c>
      <c r="E33" s="147">
        <v>43.39</v>
      </c>
      <c r="F33" s="147"/>
      <c r="G33" s="148">
        <f>E33*F33</f>
        <v>0</v>
      </c>
      <c r="O33" s="142">
        <v>2</v>
      </c>
      <c r="AA33" s="115">
        <v>12</v>
      </c>
      <c r="AB33" s="115">
        <v>0</v>
      </c>
      <c r="AC33" s="115">
        <v>16</v>
      </c>
      <c r="AZ33" s="115">
        <v>2</v>
      </c>
      <c r="BA33" s="115">
        <f>IF(AZ33=1,G33,0)</f>
        <v>0</v>
      </c>
      <c r="BB33" s="115">
        <f>IF(AZ33=2,G33,0)</f>
        <v>0</v>
      </c>
      <c r="BC33" s="115">
        <f>IF(AZ33=3,G33,0)</f>
        <v>0</v>
      </c>
      <c r="BD33" s="115">
        <f>IF(AZ33=4,G33,0)</f>
        <v>0</v>
      </c>
      <c r="BE33" s="115">
        <f>IF(AZ33=5,G33,0)</f>
        <v>0</v>
      </c>
      <c r="CZ33" s="115">
        <v>0</v>
      </c>
    </row>
    <row r="34" spans="1:104" x14ac:dyDescent="0.2">
      <c r="A34" s="149"/>
      <c r="B34" s="150" t="s">
        <v>66</v>
      </c>
      <c r="C34" s="151" t="str">
        <f>CONCATENATE(B31," ",C31)</f>
        <v>777 Podlahy ze syntetických hmot</v>
      </c>
      <c r="D34" s="149"/>
      <c r="E34" s="152"/>
      <c r="F34" s="152"/>
      <c r="G34" s="153">
        <f>SUM(G31:G33)</f>
        <v>0</v>
      </c>
      <c r="O34" s="142">
        <v>4</v>
      </c>
      <c r="BA34" s="154">
        <f>SUM(BA31:BA33)</f>
        <v>0</v>
      </c>
      <c r="BB34" s="154">
        <f>SUM(BB31:BB33)</f>
        <v>0</v>
      </c>
      <c r="BC34" s="154">
        <f>SUM(BC31:BC33)</f>
        <v>0</v>
      </c>
      <c r="BD34" s="154">
        <f>SUM(BD31:BD33)</f>
        <v>0</v>
      </c>
      <c r="BE34" s="154">
        <f>SUM(BE31:BE33)</f>
        <v>0</v>
      </c>
    </row>
    <row r="35" spans="1:104" x14ac:dyDescent="0.2">
      <c r="A35" s="135" t="s">
        <v>65</v>
      </c>
      <c r="B35" s="136" t="s">
        <v>113</v>
      </c>
      <c r="C35" s="137" t="s">
        <v>114</v>
      </c>
      <c r="D35" s="138"/>
      <c r="E35" s="139"/>
      <c r="F35" s="139"/>
      <c r="G35" s="140"/>
      <c r="H35" s="141"/>
      <c r="I35" s="141"/>
      <c r="O35" s="142">
        <v>1</v>
      </c>
    </row>
    <row r="36" spans="1:104" x14ac:dyDescent="0.2">
      <c r="A36" s="143">
        <v>17</v>
      </c>
      <c r="B36" s="144" t="s">
        <v>115</v>
      </c>
      <c r="C36" s="145" t="s">
        <v>116</v>
      </c>
      <c r="D36" s="146" t="s">
        <v>71</v>
      </c>
      <c r="E36" s="147">
        <v>53.307499999999997</v>
      </c>
      <c r="F36" s="147"/>
      <c r="G36" s="148">
        <f>E36*F36</f>
        <v>0</v>
      </c>
      <c r="O36" s="142">
        <v>2</v>
      </c>
      <c r="AA36" s="115">
        <v>12</v>
      </c>
      <c r="AB36" s="115">
        <v>0</v>
      </c>
      <c r="AC36" s="115">
        <v>17</v>
      </c>
      <c r="AZ36" s="115">
        <v>2</v>
      </c>
      <c r="BA36" s="115">
        <f>IF(AZ36=1,G36,0)</f>
        <v>0</v>
      </c>
      <c r="BB36" s="115">
        <f>IF(AZ36=2,G36,0)</f>
        <v>0</v>
      </c>
      <c r="BC36" s="115">
        <f>IF(AZ36=3,G36,0)</f>
        <v>0</v>
      </c>
      <c r="BD36" s="115">
        <f>IF(AZ36=4,G36,0)</f>
        <v>0</v>
      </c>
      <c r="BE36" s="115">
        <f>IF(AZ36=5,G36,0)</f>
        <v>0</v>
      </c>
      <c r="CZ36" s="115">
        <v>4.8000000000000001E-4</v>
      </c>
    </row>
    <row r="37" spans="1:104" x14ac:dyDescent="0.2">
      <c r="A37" s="143">
        <v>18</v>
      </c>
      <c r="B37" s="144" t="s">
        <v>117</v>
      </c>
      <c r="C37" s="145" t="s">
        <v>118</v>
      </c>
      <c r="D37" s="146" t="s">
        <v>71</v>
      </c>
      <c r="E37" s="147">
        <v>53.307499999999997</v>
      </c>
      <c r="F37" s="147"/>
      <c r="G37" s="148">
        <f>E37*F37</f>
        <v>0</v>
      </c>
      <c r="O37" s="142">
        <v>2</v>
      </c>
      <c r="AA37" s="115">
        <v>12</v>
      </c>
      <c r="AB37" s="115">
        <v>0</v>
      </c>
      <c r="AC37" s="115">
        <v>18</v>
      </c>
      <c r="AZ37" s="115">
        <v>2</v>
      </c>
      <c r="BA37" s="115">
        <f>IF(AZ37=1,G37,0)</f>
        <v>0</v>
      </c>
      <c r="BB37" s="115">
        <f>IF(AZ37=2,G37,0)</f>
        <v>0</v>
      </c>
      <c r="BC37" s="115">
        <f>IF(AZ37=3,G37,0)</f>
        <v>0</v>
      </c>
      <c r="BD37" s="115">
        <f>IF(AZ37=4,G37,0)</f>
        <v>0</v>
      </c>
      <c r="BE37" s="115">
        <f>IF(AZ37=5,G37,0)</f>
        <v>0</v>
      </c>
      <c r="CZ37" s="115">
        <v>1.4999999999999999E-4</v>
      </c>
    </row>
    <row r="38" spans="1:104" x14ac:dyDescent="0.2">
      <c r="A38" s="149"/>
      <c r="B38" s="150" t="s">
        <v>66</v>
      </c>
      <c r="C38" s="151" t="str">
        <f>CONCATENATE(B35," ",C35)</f>
        <v>784 Malby</v>
      </c>
      <c r="D38" s="149"/>
      <c r="E38" s="152"/>
      <c r="F38" s="152"/>
      <c r="G38" s="153">
        <f>SUM(G35:G37)</f>
        <v>0</v>
      </c>
      <c r="O38" s="142">
        <v>4</v>
      </c>
      <c r="BA38" s="154">
        <f>SUM(BA35:BA37)</f>
        <v>0</v>
      </c>
      <c r="BB38" s="154">
        <f>SUM(BB35:BB37)</f>
        <v>0</v>
      </c>
      <c r="BC38" s="154">
        <f>SUM(BC35:BC37)</f>
        <v>0</v>
      </c>
      <c r="BD38" s="154">
        <f>SUM(BD35:BD37)</f>
        <v>0</v>
      </c>
      <c r="BE38" s="154">
        <f>SUM(BE35:BE37)</f>
        <v>0</v>
      </c>
    </row>
    <row r="39" spans="1:104" x14ac:dyDescent="0.2">
      <c r="A39" s="135" t="s">
        <v>65</v>
      </c>
      <c r="B39" s="136" t="s">
        <v>278</v>
      </c>
      <c r="C39" s="137" t="s">
        <v>279</v>
      </c>
      <c r="D39" s="215"/>
      <c r="E39" s="215"/>
      <c r="F39" s="215"/>
      <c r="G39" s="215"/>
    </row>
    <row r="40" spans="1:104" s="217" customFormat="1" ht="11.25" x14ac:dyDescent="0.2">
      <c r="A40" s="198">
        <v>19</v>
      </c>
      <c r="B40" s="198" t="s">
        <v>259</v>
      </c>
      <c r="C40" s="198" t="s">
        <v>280</v>
      </c>
      <c r="D40" s="198" t="s">
        <v>98</v>
      </c>
      <c r="E40" s="216">
        <v>1</v>
      </c>
      <c r="F40" s="216">
        <f>'700 MaR'!G62</f>
        <v>0</v>
      </c>
      <c r="G40" s="216">
        <f>E40*F40</f>
        <v>0</v>
      </c>
    </row>
    <row r="41" spans="1:104" s="193" customFormat="1" x14ac:dyDescent="0.2">
      <c r="A41" s="194"/>
      <c r="B41" s="194" t="s">
        <v>276</v>
      </c>
      <c r="C41" s="194" t="s">
        <v>277</v>
      </c>
      <c r="D41" s="194"/>
      <c r="E41" s="167"/>
      <c r="F41" s="167"/>
      <c r="G41" s="167">
        <f>SUM(G40)</f>
        <v>0</v>
      </c>
    </row>
    <row r="42" spans="1:104" x14ac:dyDescent="0.2">
      <c r="E42" s="115"/>
    </row>
    <row r="43" spans="1:104" x14ac:dyDescent="0.2">
      <c r="E43" s="115"/>
    </row>
    <row r="44" spans="1:104" x14ac:dyDescent="0.2">
      <c r="E44" s="115"/>
    </row>
    <row r="45" spans="1:104" x14ac:dyDescent="0.2">
      <c r="E45" s="115"/>
    </row>
    <row r="46" spans="1:104" x14ac:dyDescent="0.2">
      <c r="E46" s="115"/>
    </row>
    <row r="47" spans="1:104" x14ac:dyDescent="0.2">
      <c r="E47" s="115"/>
    </row>
    <row r="48" spans="1:104" x14ac:dyDescent="0.2">
      <c r="E48" s="115"/>
    </row>
    <row r="49" spans="1:7" x14ac:dyDescent="0.2">
      <c r="E49" s="115"/>
    </row>
    <row r="50" spans="1:7" x14ac:dyDescent="0.2">
      <c r="E50" s="115"/>
    </row>
    <row r="51" spans="1:7" x14ac:dyDescent="0.2">
      <c r="E51" s="115"/>
    </row>
    <row r="52" spans="1:7" x14ac:dyDescent="0.2">
      <c r="E52" s="115"/>
    </row>
    <row r="53" spans="1:7" x14ac:dyDescent="0.2">
      <c r="E53" s="115"/>
    </row>
    <row r="54" spans="1:7" x14ac:dyDescent="0.2">
      <c r="E54" s="115"/>
    </row>
    <row r="55" spans="1:7" x14ac:dyDescent="0.2">
      <c r="E55" s="115"/>
    </row>
    <row r="56" spans="1:7" x14ac:dyDescent="0.2">
      <c r="E56" s="115"/>
    </row>
    <row r="57" spans="1:7" x14ac:dyDescent="0.2">
      <c r="E57" s="115"/>
    </row>
    <row r="58" spans="1:7" x14ac:dyDescent="0.2">
      <c r="E58" s="115"/>
    </row>
    <row r="59" spans="1:7" x14ac:dyDescent="0.2">
      <c r="E59" s="115"/>
    </row>
    <row r="60" spans="1:7" x14ac:dyDescent="0.2">
      <c r="E60" s="115"/>
    </row>
    <row r="61" spans="1:7" x14ac:dyDescent="0.2">
      <c r="E61" s="115"/>
    </row>
    <row r="62" spans="1:7" x14ac:dyDescent="0.2">
      <c r="A62" s="155"/>
      <c r="B62" s="155"/>
      <c r="C62" s="155"/>
      <c r="D62" s="155"/>
      <c r="E62" s="155"/>
      <c r="F62" s="155"/>
      <c r="G62" s="155"/>
    </row>
    <row r="63" spans="1:7" x14ac:dyDescent="0.2">
      <c r="A63" s="155"/>
      <c r="B63" s="155"/>
      <c r="C63" s="155"/>
      <c r="D63" s="155"/>
      <c r="E63" s="155"/>
      <c r="F63" s="155"/>
      <c r="G63" s="155"/>
    </row>
    <row r="64" spans="1:7" x14ac:dyDescent="0.2">
      <c r="A64" s="155"/>
      <c r="B64" s="155"/>
      <c r="C64" s="155"/>
      <c r="D64" s="155"/>
      <c r="E64" s="155"/>
      <c r="F64" s="155"/>
      <c r="G64" s="155"/>
    </row>
    <row r="65" spans="1:7" x14ac:dyDescent="0.2">
      <c r="A65" s="155"/>
      <c r="B65" s="155"/>
      <c r="C65" s="155"/>
      <c r="D65" s="155"/>
      <c r="E65" s="155"/>
      <c r="F65" s="155"/>
      <c r="G65" s="155"/>
    </row>
    <row r="66" spans="1:7" x14ac:dyDescent="0.2">
      <c r="E66" s="115"/>
    </row>
    <row r="67" spans="1:7" x14ac:dyDescent="0.2">
      <c r="E67" s="115"/>
    </row>
    <row r="68" spans="1:7" x14ac:dyDescent="0.2">
      <c r="E68" s="115"/>
    </row>
    <row r="69" spans="1:7" x14ac:dyDescent="0.2">
      <c r="E69" s="115"/>
    </row>
    <row r="70" spans="1:7" x14ac:dyDescent="0.2">
      <c r="E70" s="115"/>
    </row>
    <row r="71" spans="1:7" x14ac:dyDescent="0.2">
      <c r="E71" s="115"/>
    </row>
    <row r="72" spans="1:7" x14ac:dyDescent="0.2">
      <c r="E72" s="115"/>
    </row>
    <row r="73" spans="1:7" x14ac:dyDescent="0.2">
      <c r="E73" s="115"/>
    </row>
    <row r="74" spans="1:7" x14ac:dyDescent="0.2">
      <c r="E74" s="115"/>
    </row>
    <row r="75" spans="1:7" x14ac:dyDescent="0.2">
      <c r="E75" s="115"/>
    </row>
    <row r="76" spans="1:7" x14ac:dyDescent="0.2">
      <c r="E76" s="115"/>
    </row>
    <row r="77" spans="1:7" x14ac:dyDescent="0.2">
      <c r="E77" s="115"/>
    </row>
    <row r="78" spans="1:7" x14ac:dyDescent="0.2">
      <c r="E78" s="115"/>
    </row>
    <row r="79" spans="1:7" x14ac:dyDescent="0.2">
      <c r="E79" s="115"/>
    </row>
    <row r="80" spans="1:7" x14ac:dyDescent="0.2">
      <c r="E80" s="115"/>
    </row>
    <row r="81" spans="5:5" x14ac:dyDescent="0.2">
      <c r="E81" s="115"/>
    </row>
    <row r="82" spans="5:5" x14ac:dyDescent="0.2">
      <c r="E82" s="115"/>
    </row>
    <row r="83" spans="5:5" x14ac:dyDescent="0.2">
      <c r="E83" s="115"/>
    </row>
    <row r="84" spans="5:5" x14ac:dyDescent="0.2">
      <c r="E84" s="115"/>
    </row>
    <row r="85" spans="5:5" x14ac:dyDescent="0.2">
      <c r="E85" s="115"/>
    </row>
    <row r="86" spans="5:5" x14ac:dyDescent="0.2">
      <c r="E86" s="115"/>
    </row>
    <row r="87" spans="5:5" x14ac:dyDescent="0.2">
      <c r="E87" s="115"/>
    </row>
    <row r="88" spans="5:5" x14ac:dyDescent="0.2">
      <c r="E88" s="115"/>
    </row>
    <row r="89" spans="5:5" x14ac:dyDescent="0.2">
      <c r="E89" s="115"/>
    </row>
    <row r="90" spans="5:5" x14ac:dyDescent="0.2">
      <c r="E90" s="115"/>
    </row>
    <row r="91" spans="5:5" x14ac:dyDescent="0.2">
      <c r="E91" s="115"/>
    </row>
    <row r="92" spans="5:5" x14ac:dyDescent="0.2">
      <c r="E92" s="115"/>
    </row>
    <row r="93" spans="5:5" x14ac:dyDescent="0.2">
      <c r="E93" s="115"/>
    </row>
    <row r="94" spans="5:5" x14ac:dyDescent="0.2">
      <c r="E94" s="115"/>
    </row>
    <row r="95" spans="5:5" x14ac:dyDescent="0.2">
      <c r="E95" s="115"/>
    </row>
    <row r="96" spans="5:5" x14ac:dyDescent="0.2">
      <c r="E96" s="115"/>
    </row>
    <row r="97" spans="1:7" x14ac:dyDescent="0.2">
      <c r="A97" s="156"/>
      <c r="B97" s="156"/>
    </row>
    <row r="98" spans="1:7" x14ac:dyDescent="0.2">
      <c r="A98" s="155"/>
      <c r="B98" s="155"/>
      <c r="C98" s="158"/>
      <c r="D98" s="158"/>
      <c r="E98" s="159"/>
      <c r="F98" s="158"/>
      <c r="G98" s="160"/>
    </row>
    <row r="99" spans="1:7" x14ac:dyDescent="0.2">
      <c r="A99" s="161"/>
      <c r="B99" s="161"/>
      <c r="C99" s="155"/>
      <c r="D99" s="155"/>
      <c r="E99" s="162"/>
      <c r="F99" s="155"/>
      <c r="G99" s="155"/>
    </row>
    <row r="100" spans="1:7" x14ac:dyDescent="0.2">
      <c r="A100" s="155"/>
      <c r="B100" s="155"/>
      <c r="C100" s="155"/>
      <c r="D100" s="155"/>
      <c r="E100" s="162"/>
      <c r="F100" s="155"/>
      <c r="G100" s="155"/>
    </row>
    <row r="101" spans="1:7" x14ac:dyDescent="0.2">
      <c r="A101" s="155"/>
      <c r="B101" s="155"/>
      <c r="C101" s="155"/>
      <c r="D101" s="155"/>
      <c r="E101" s="162"/>
      <c r="F101" s="155"/>
      <c r="G101" s="155"/>
    </row>
    <row r="102" spans="1:7" x14ac:dyDescent="0.2">
      <c r="A102" s="155"/>
      <c r="B102" s="155"/>
      <c r="C102" s="155"/>
      <c r="D102" s="155"/>
      <c r="E102" s="162"/>
      <c r="F102" s="155"/>
      <c r="G102" s="155"/>
    </row>
    <row r="103" spans="1:7" x14ac:dyDescent="0.2">
      <c r="A103" s="155"/>
      <c r="B103" s="155"/>
      <c r="C103" s="155"/>
      <c r="D103" s="155"/>
      <c r="E103" s="162"/>
      <c r="F103" s="155"/>
      <c r="G103" s="155"/>
    </row>
    <row r="104" spans="1:7" x14ac:dyDescent="0.2">
      <c r="A104" s="155"/>
      <c r="B104" s="155"/>
      <c r="C104" s="155"/>
      <c r="D104" s="155"/>
      <c r="E104" s="162"/>
      <c r="F104" s="155"/>
      <c r="G104" s="155"/>
    </row>
    <row r="105" spans="1:7" x14ac:dyDescent="0.2">
      <c r="A105" s="155"/>
      <c r="B105" s="155"/>
      <c r="C105" s="155"/>
      <c r="D105" s="155"/>
      <c r="E105" s="162"/>
      <c r="F105" s="155"/>
      <c r="G105" s="155"/>
    </row>
    <row r="106" spans="1:7" x14ac:dyDescent="0.2">
      <c r="A106" s="155"/>
      <c r="B106" s="155"/>
      <c r="C106" s="155"/>
      <c r="D106" s="155"/>
      <c r="E106" s="162"/>
      <c r="F106" s="155"/>
      <c r="G106" s="155"/>
    </row>
    <row r="107" spans="1:7" x14ac:dyDescent="0.2">
      <c r="A107" s="155"/>
      <c r="B107" s="155"/>
      <c r="C107" s="155"/>
      <c r="D107" s="155"/>
      <c r="E107" s="162"/>
      <c r="F107" s="155"/>
      <c r="G107" s="155"/>
    </row>
    <row r="108" spans="1:7" x14ac:dyDescent="0.2">
      <c r="A108" s="155"/>
      <c r="B108" s="155"/>
      <c r="C108" s="155"/>
      <c r="D108" s="155"/>
      <c r="E108" s="162"/>
      <c r="F108" s="155"/>
      <c r="G108" s="155"/>
    </row>
    <row r="109" spans="1:7" x14ac:dyDescent="0.2">
      <c r="A109" s="155"/>
      <c r="B109" s="155"/>
      <c r="C109" s="155"/>
      <c r="D109" s="155"/>
      <c r="E109" s="162"/>
      <c r="F109" s="155"/>
      <c r="G109" s="155"/>
    </row>
    <row r="110" spans="1:7" x14ac:dyDescent="0.2">
      <c r="A110" s="155"/>
      <c r="B110" s="155"/>
      <c r="C110" s="155"/>
      <c r="D110" s="155"/>
      <c r="E110" s="162"/>
      <c r="F110" s="155"/>
      <c r="G110" s="155"/>
    </row>
    <row r="111" spans="1:7" x14ac:dyDescent="0.2">
      <c r="A111" s="155"/>
      <c r="B111" s="155"/>
      <c r="C111" s="155"/>
      <c r="D111" s="155"/>
      <c r="E111" s="162"/>
      <c r="F111" s="155"/>
      <c r="G111" s="15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93"/>
  <sheetViews>
    <sheetView showGridLines="0" showZeros="0" view="pageBreakPreview" zoomScaleNormal="100" zoomScaleSheetLayoutView="100" workbookViewId="0">
      <selection activeCell="F8" sqref="F8:F41"/>
    </sheetView>
  </sheetViews>
  <sheetFormatPr defaultRowHeight="12.75" x14ac:dyDescent="0.2"/>
  <cols>
    <col min="1" max="1" width="3.85546875" style="115" customWidth="1"/>
    <col min="2" max="2" width="10" style="115" customWidth="1"/>
    <col min="3" max="3" width="43.85546875" style="115" customWidth="1"/>
    <col min="4" max="4" width="5.5703125" style="115" customWidth="1"/>
    <col min="5" max="5" width="8.5703125" style="157" customWidth="1"/>
    <col min="6" max="6" width="9.85546875" style="115" customWidth="1"/>
    <col min="7" max="7" width="12.42578125" style="115" customWidth="1"/>
    <col min="8" max="16384" width="9.140625" style="115"/>
  </cols>
  <sheetData>
    <row r="1" spans="1:104" ht="15.75" x14ac:dyDescent="0.25">
      <c r="A1" s="233" t="s">
        <v>57</v>
      </c>
      <c r="B1" s="233"/>
      <c r="C1" s="233"/>
      <c r="D1" s="233"/>
      <c r="E1" s="233"/>
      <c r="F1" s="233"/>
      <c r="G1" s="233"/>
    </row>
    <row r="2" spans="1:104" ht="13.5" thickBot="1" x14ac:dyDescent="0.25">
      <c r="A2" s="116"/>
      <c r="B2" s="117"/>
      <c r="C2" s="118"/>
      <c r="D2" s="118"/>
      <c r="E2" s="119"/>
      <c r="F2" s="118"/>
      <c r="G2" s="118"/>
    </row>
    <row r="3" spans="1:104" ht="13.5" thickTop="1" x14ac:dyDescent="0.2">
      <c r="A3" s="234" t="s">
        <v>5</v>
      </c>
      <c r="B3" s="235"/>
      <c r="C3" s="120" t="str">
        <f>CONCATENATE(cislostavby," ",nazevstavby)</f>
        <v xml:space="preserve"> Sníž.energet.náročnosti pro vytápění věznice Příbram</v>
      </c>
      <c r="D3" s="121"/>
      <c r="E3" s="122"/>
      <c r="F3" s="123">
        <f>[2]Rekapitulace!H1</f>
        <v>0</v>
      </c>
      <c r="G3" s="124"/>
    </row>
    <row r="4" spans="1:104" ht="13.5" thickBot="1" x14ac:dyDescent="0.25">
      <c r="A4" s="236" t="s">
        <v>1</v>
      </c>
      <c r="B4" s="237"/>
      <c r="C4" s="125" t="s">
        <v>164</v>
      </c>
      <c r="D4" s="126"/>
      <c r="E4" s="238"/>
      <c r="F4" s="238"/>
      <c r="G4" s="239"/>
    </row>
    <row r="5" spans="1:104" ht="13.5" thickTop="1" x14ac:dyDescent="0.2">
      <c r="A5" s="127"/>
      <c r="B5" s="128"/>
      <c r="C5" s="128"/>
      <c r="D5" s="116"/>
      <c r="E5" s="129"/>
      <c r="F5" s="116"/>
      <c r="G5" s="130"/>
    </row>
    <row r="6" spans="1:104" x14ac:dyDescent="0.2">
      <c r="A6" s="131" t="s">
        <v>58</v>
      </c>
      <c r="B6" s="132" t="s">
        <v>59</v>
      </c>
      <c r="C6" s="132" t="s">
        <v>60</v>
      </c>
      <c r="D6" s="132" t="s">
        <v>61</v>
      </c>
      <c r="E6" s="133" t="s">
        <v>62</v>
      </c>
      <c r="F6" s="132" t="s">
        <v>63</v>
      </c>
      <c r="G6" s="134" t="s">
        <v>64</v>
      </c>
    </row>
    <row r="7" spans="1:104" x14ac:dyDescent="0.2">
      <c r="A7" s="135" t="s">
        <v>65</v>
      </c>
      <c r="B7" s="136" t="s">
        <v>95</v>
      </c>
      <c r="C7" s="137" t="s">
        <v>96</v>
      </c>
      <c r="D7" s="138"/>
      <c r="E7" s="139"/>
      <c r="F7" s="139"/>
      <c r="G7" s="140"/>
      <c r="H7" s="141"/>
      <c r="I7" s="141"/>
      <c r="O7" s="142">
        <v>1</v>
      </c>
    </row>
    <row r="8" spans="1:104" x14ac:dyDescent="0.2">
      <c r="A8" s="190">
        <v>1</v>
      </c>
      <c r="B8" s="189" t="s">
        <v>163</v>
      </c>
      <c r="C8" s="187" t="s">
        <v>165</v>
      </c>
      <c r="D8" s="172" t="s">
        <v>98</v>
      </c>
      <c r="E8" s="172">
        <v>1</v>
      </c>
      <c r="F8" s="191"/>
      <c r="G8" s="148">
        <f t="shared" ref="G8:G40" si="0">E8*F8</f>
        <v>0</v>
      </c>
      <c r="O8" s="142">
        <v>2</v>
      </c>
      <c r="AA8" s="115">
        <v>12</v>
      </c>
      <c r="AB8" s="115">
        <v>0</v>
      </c>
      <c r="AC8" s="115">
        <v>1</v>
      </c>
      <c r="AZ8" s="115">
        <v>1</v>
      </c>
      <c r="BA8" s="115">
        <f>IF(AZ8=1,G8,0)</f>
        <v>0</v>
      </c>
      <c r="BB8" s="115">
        <f>IF(AZ8=2,G8,0)</f>
        <v>0</v>
      </c>
      <c r="BC8" s="115">
        <f>IF(AZ8=3,G8,0)</f>
        <v>0</v>
      </c>
      <c r="BD8" s="115">
        <f>IF(AZ8=4,G8,0)</f>
        <v>0</v>
      </c>
      <c r="BE8" s="115">
        <f>IF(AZ8=5,G8,0)</f>
        <v>0</v>
      </c>
      <c r="CZ8" s="115">
        <v>3.1539999999999999E-2</v>
      </c>
    </row>
    <row r="9" spans="1:104" x14ac:dyDescent="0.2">
      <c r="A9" s="182">
        <v>2</v>
      </c>
      <c r="B9" s="179" t="s">
        <v>162</v>
      </c>
      <c r="C9" s="173" t="s">
        <v>166</v>
      </c>
      <c r="D9" s="172" t="s">
        <v>98</v>
      </c>
      <c r="E9" s="172">
        <v>1</v>
      </c>
      <c r="F9" s="180"/>
      <c r="G9" s="148">
        <f t="shared" si="0"/>
        <v>0</v>
      </c>
      <c r="O9" s="142">
        <v>2</v>
      </c>
      <c r="AA9" s="115">
        <v>12</v>
      </c>
      <c r="AB9" s="115">
        <v>0</v>
      </c>
      <c r="AC9" s="115">
        <v>2</v>
      </c>
      <c r="AZ9" s="115">
        <v>1</v>
      </c>
      <c r="BA9" s="115">
        <f>IF(AZ9=1,G9,0)</f>
        <v>0</v>
      </c>
      <c r="BB9" s="115">
        <f>IF(AZ9=2,G9,0)</f>
        <v>0</v>
      </c>
      <c r="BC9" s="115">
        <f>IF(AZ9=3,G9,0)</f>
        <v>0</v>
      </c>
      <c r="BD9" s="115">
        <f>IF(AZ9=4,G9,0)</f>
        <v>0</v>
      </c>
      <c r="BE9" s="115">
        <f>IF(AZ9=5,G9,0)</f>
        <v>0</v>
      </c>
      <c r="CZ9" s="115">
        <v>2.8459999999999999E-2</v>
      </c>
    </row>
    <row r="10" spans="1:104" x14ac:dyDescent="0.2">
      <c r="A10" s="182">
        <v>3</v>
      </c>
      <c r="B10" s="181" t="s">
        <v>161</v>
      </c>
      <c r="C10" s="188" t="s">
        <v>167</v>
      </c>
      <c r="D10" s="172" t="s">
        <v>98</v>
      </c>
      <c r="E10" s="172">
        <v>1</v>
      </c>
      <c r="F10" s="180"/>
      <c r="G10" s="148">
        <f t="shared" si="0"/>
        <v>0</v>
      </c>
      <c r="O10" s="142">
        <v>4</v>
      </c>
      <c r="BA10" s="154">
        <f>SUM(BA7:BA9)</f>
        <v>0</v>
      </c>
      <c r="BB10" s="154">
        <f>SUM(BB7:BB9)</f>
        <v>0</v>
      </c>
      <c r="BC10" s="154">
        <f>SUM(BC7:BC9)</f>
        <v>0</v>
      </c>
      <c r="BD10" s="154">
        <f>SUM(BD7:BD9)</f>
        <v>0</v>
      </c>
      <c r="BE10" s="154">
        <f>SUM(BE7:BE9)</f>
        <v>0</v>
      </c>
    </row>
    <row r="11" spans="1:104" x14ac:dyDescent="0.2">
      <c r="A11" s="182"/>
      <c r="B11" s="179"/>
      <c r="C11" s="173" t="s">
        <v>160</v>
      </c>
      <c r="D11" s="172"/>
      <c r="E11" s="172"/>
      <c r="F11" s="185"/>
      <c r="G11" s="148">
        <f t="shared" si="0"/>
        <v>0</v>
      </c>
      <c r="H11" s="141"/>
      <c r="I11" s="141"/>
      <c r="O11" s="142">
        <v>1</v>
      </c>
    </row>
    <row r="12" spans="1:104" x14ac:dyDescent="0.2">
      <c r="A12" s="182">
        <v>4</v>
      </c>
      <c r="B12" s="179" t="s">
        <v>159</v>
      </c>
      <c r="C12" s="187" t="s">
        <v>168</v>
      </c>
      <c r="D12" s="172" t="s">
        <v>126</v>
      </c>
      <c r="E12" s="172">
        <v>48</v>
      </c>
      <c r="F12" s="180"/>
      <c r="G12" s="148">
        <f t="shared" si="0"/>
        <v>0</v>
      </c>
      <c r="O12" s="142">
        <v>2</v>
      </c>
      <c r="AA12" s="115">
        <v>12</v>
      </c>
      <c r="AB12" s="115">
        <v>0</v>
      </c>
      <c r="AC12" s="115">
        <v>3</v>
      </c>
      <c r="AZ12" s="115">
        <v>1</v>
      </c>
      <c r="BA12" s="115">
        <f>IF(AZ12=1,G12,0)</f>
        <v>0</v>
      </c>
      <c r="BB12" s="115">
        <f>IF(AZ12=2,G12,0)</f>
        <v>0</v>
      </c>
      <c r="BC12" s="115">
        <f>IF(AZ12=3,G12,0)</f>
        <v>0</v>
      </c>
      <c r="BD12" s="115">
        <f>IF(AZ12=4,G12,0)</f>
        <v>0</v>
      </c>
      <c r="BE12" s="115">
        <f>IF(AZ12=5,G12,0)</f>
        <v>0</v>
      </c>
      <c r="CZ12" s="115">
        <v>0</v>
      </c>
    </row>
    <row r="13" spans="1:104" x14ac:dyDescent="0.2">
      <c r="A13" s="182">
        <v>5</v>
      </c>
      <c r="B13" s="179" t="s">
        <v>158</v>
      </c>
      <c r="C13" s="173" t="s">
        <v>157</v>
      </c>
      <c r="D13" s="172" t="s">
        <v>128</v>
      </c>
      <c r="E13" s="172">
        <v>4</v>
      </c>
      <c r="F13" s="180"/>
      <c r="G13" s="148">
        <f t="shared" si="0"/>
        <v>0</v>
      </c>
      <c r="O13" s="142">
        <v>2</v>
      </c>
      <c r="AA13" s="115">
        <v>12</v>
      </c>
      <c r="AB13" s="115">
        <v>0</v>
      </c>
      <c r="AC13" s="115">
        <v>4</v>
      </c>
      <c r="AZ13" s="115">
        <v>1</v>
      </c>
      <c r="BA13" s="115">
        <f>IF(AZ13=1,G13,0)</f>
        <v>0</v>
      </c>
      <c r="BB13" s="115">
        <f>IF(AZ13=2,G13,0)</f>
        <v>0</v>
      </c>
      <c r="BC13" s="115">
        <f>IF(AZ13=3,G13,0)</f>
        <v>0</v>
      </c>
      <c r="BD13" s="115">
        <f>IF(AZ13=4,G13,0)</f>
        <v>0</v>
      </c>
      <c r="BE13" s="115">
        <f>IF(AZ13=5,G13,0)</f>
        <v>0</v>
      </c>
      <c r="CZ13" s="115">
        <v>0</v>
      </c>
    </row>
    <row r="14" spans="1:104" x14ac:dyDescent="0.2">
      <c r="A14" s="182">
        <v>6</v>
      </c>
      <c r="B14" s="179" t="s">
        <v>156</v>
      </c>
      <c r="C14" s="173" t="s">
        <v>155</v>
      </c>
      <c r="D14" s="172" t="s">
        <v>128</v>
      </c>
      <c r="E14" s="172">
        <v>2</v>
      </c>
      <c r="F14" s="180"/>
      <c r="G14" s="148">
        <f t="shared" si="0"/>
        <v>0</v>
      </c>
      <c r="O14" s="142">
        <v>2</v>
      </c>
      <c r="AA14" s="115">
        <v>12</v>
      </c>
      <c r="AB14" s="115">
        <v>0</v>
      </c>
      <c r="AC14" s="115">
        <v>5</v>
      </c>
      <c r="AZ14" s="115">
        <v>1</v>
      </c>
      <c r="BA14" s="115">
        <f>IF(AZ14=1,G14,0)</f>
        <v>0</v>
      </c>
      <c r="BB14" s="115">
        <f>IF(AZ14=2,G14,0)</f>
        <v>0</v>
      </c>
      <c r="BC14" s="115">
        <f>IF(AZ14=3,G14,0)</f>
        <v>0</v>
      </c>
      <c r="BD14" s="115">
        <f>IF(AZ14=4,G14,0)</f>
        <v>0</v>
      </c>
      <c r="BE14" s="115">
        <f>IF(AZ14=5,G14,0)</f>
        <v>0</v>
      </c>
      <c r="CZ14" s="115">
        <v>0</v>
      </c>
    </row>
    <row r="15" spans="1:104" x14ac:dyDescent="0.2">
      <c r="A15" s="182">
        <v>7</v>
      </c>
      <c r="B15" s="179" t="s">
        <v>154</v>
      </c>
      <c r="C15" s="186" t="s">
        <v>153</v>
      </c>
      <c r="D15" s="172" t="s">
        <v>98</v>
      </c>
      <c r="E15" s="172">
        <v>1</v>
      </c>
      <c r="F15" s="180"/>
      <c r="G15" s="148">
        <f t="shared" si="0"/>
        <v>0</v>
      </c>
      <c r="O15" s="142">
        <v>2</v>
      </c>
      <c r="AA15" s="115">
        <v>12</v>
      </c>
      <c r="AB15" s="115">
        <v>0</v>
      </c>
      <c r="AC15" s="115">
        <v>6</v>
      </c>
      <c r="AZ15" s="115">
        <v>1</v>
      </c>
      <c r="BA15" s="115">
        <f>IF(AZ15=1,G15,0)</f>
        <v>0</v>
      </c>
      <c r="BB15" s="115">
        <f>IF(AZ15=2,G15,0)</f>
        <v>0</v>
      </c>
      <c r="BC15" s="115">
        <f>IF(AZ15=3,G15,0)</f>
        <v>0</v>
      </c>
      <c r="BD15" s="115">
        <f>IF(AZ15=4,G15,0)</f>
        <v>0</v>
      </c>
      <c r="BE15" s="115">
        <f>IF(AZ15=5,G15,0)</f>
        <v>0</v>
      </c>
      <c r="CZ15" s="115">
        <v>0</v>
      </c>
    </row>
    <row r="16" spans="1:104" x14ac:dyDescent="0.2">
      <c r="A16" s="182"/>
      <c r="B16" s="179"/>
      <c r="C16" s="186" t="s">
        <v>178</v>
      </c>
      <c r="D16" s="172"/>
      <c r="E16" s="172"/>
      <c r="F16" s="180"/>
      <c r="G16" s="148">
        <f t="shared" si="0"/>
        <v>0</v>
      </c>
      <c r="O16" s="142">
        <v>2</v>
      </c>
      <c r="AA16" s="115">
        <v>12</v>
      </c>
      <c r="AB16" s="115">
        <v>0</v>
      </c>
      <c r="AC16" s="115">
        <v>7</v>
      </c>
      <c r="AZ16" s="115">
        <v>1</v>
      </c>
      <c r="BA16" s="115">
        <f>IF(AZ16=1,G16,0)</f>
        <v>0</v>
      </c>
      <c r="BB16" s="115">
        <f>IF(AZ16=2,G16,0)</f>
        <v>0</v>
      </c>
      <c r="BC16" s="115">
        <f>IF(AZ16=3,G16,0)</f>
        <v>0</v>
      </c>
      <c r="BD16" s="115">
        <f>IF(AZ16=4,G16,0)</f>
        <v>0</v>
      </c>
      <c r="BE16" s="115">
        <f>IF(AZ16=5,G16,0)</f>
        <v>0</v>
      </c>
      <c r="CZ16" s="115">
        <v>0</v>
      </c>
    </row>
    <row r="17" spans="1:104" x14ac:dyDescent="0.2">
      <c r="A17" s="182">
        <v>8</v>
      </c>
      <c r="B17" s="179" t="s">
        <v>152</v>
      </c>
      <c r="C17" s="183" t="s">
        <v>169</v>
      </c>
      <c r="D17" s="172" t="s">
        <v>128</v>
      </c>
      <c r="E17" s="172">
        <v>2</v>
      </c>
      <c r="F17" s="180"/>
      <c r="G17" s="148">
        <f t="shared" si="0"/>
        <v>0</v>
      </c>
      <c r="O17" s="142"/>
    </row>
    <row r="18" spans="1:104" x14ac:dyDescent="0.2">
      <c r="A18" s="182"/>
      <c r="B18" s="179"/>
      <c r="C18" s="183" t="s">
        <v>170</v>
      </c>
      <c r="D18" s="172"/>
      <c r="E18" s="172"/>
      <c r="F18" s="180"/>
      <c r="G18" s="148">
        <f t="shared" si="0"/>
        <v>0</v>
      </c>
      <c r="O18" s="142">
        <v>2</v>
      </c>
      <c r="AA18" s="115">
        <v>12</v>
      </c>
      <c r="AB18" s="115">
        <v>0</v>
      </c>
      <c r="AC18" s="115">
        <v>8</v>
      </c>
      <c r="AZ18" s="115">
        <v>1</v>
      </c>
      <c r="BA18" s="115">
        <f>IF(AZ18=1,G18,0)</f>
        <v>0</v>
      </c>
      <c r="BB18" s="115">
        <f>IF(AZ18=2,G18,0)</f>
        <v>0</v>
      </c>
      <c r="BC18" s="115">
        <f>IF(AZ18=3,G18,0)</f>
        <v>0</v>
      </c>
      <c r="BD18" s="115">
        <f>IF(AZ18=4,G18,0)</f>
        <v>0</v>
      </c>
      <c r="BE18" s="115">
        <f>IF(AZ18=5,G18,0)</f>
        <v>0</v>
      </c>
      <c r="CZ18" s="115">
        <v>0</v>
      </c>
    </row>
    <row r="19" spans="1:104" x14ac:dyDescent="0.2">
      <c r="A19" s="182">
        <v>9</v>
      </c>
      <c r="B19" s="179" t="s">
        <v>151</v>
      </c>
      <c r="C19" s="183" t="s">
        <v>150</v>
      </c>
      <c r="D19" s="172"/>
      <c r="E19" s="172"/>
      <c r="F19" s="180"/>
      <c r="G19" s="148">
        <f t="shared" si="0"/>
        <v>0</v>
      </c>
      <c r="O19" s="142"/>
    </row>
    <row r="20" spans="1:104" x14ac:dyDescent="0.2">
      <c r="A20" s="182"/>
      <c r="B20" s="179"/>
      <c r="C20" s="183" t="s">
        <v>171</v>
      </c>
      <c r="D20" s="172" t="s">
        <v>128</v>
      </c>
      <c r="E20" s="172">
        <v>1</v>
      </c>
      <c r="F20" s="180"/>
      <c r="G20" s="148">
        <f t="shared" si="0"/>
        <v>0</v>
      </c>
      <c r="O20" s="142">
        <v>2</v>
      </c>
      <c r="AA20" s="115">
        <v>12</v>
      </c>
      <c r="AB20" s="115">
        <v>0</v>
      </c>
      <c r="AC20" s="115">
        <v>9</v>
      </c>
      <c r="AZ20" s="115">
        <v>1</v>
      </c>
      <c r="BA20" s="115">
        <f>IF(AZ20=1,G20,0)</f>
        <v>0</v>
      </c>
      <c r="BB20" s="115">
        <f>IF(AZ20=2,G20,0)</f>
        <v>0</v>
      </c>
      <c r="BC20" s="115">
        <f>IF(AZ20=3,G20,0)</f>
        <v>0</v>
      </c>
      <c r="BD20" s="115">
        <f>IF(AZ20=4,G20,0)</f>
        <v>0</v>
      </c>
      <c r="BE20" s="115">
        <f>IF(AZ20=5,G20,0)</f>
        <v>0</v>
      </c>
      <c r="CZ20" s="115">
        <v>0</v>
      </c>
    </row>
    <row r="21" spans="1:104" x14ac:dyDescent="0.2">
      <c r="A21" s="182"/>
      <c r="B21" s="179"/>
      <c r="C21" s="173" t="s">
        <v>147</v>
      </c>
      <c r="D21" s="172" t="s">
        <v>128</v>
      </c>
      <c r="E21" s="172">
        <v>7</v>
      </c>
      <c r="F21" s="180"/>
      <c r="G21" s="148">
        <f t="shared" si="0"/>
        <v>0</v>
      </c>
      <c r="O21" s="142">
        <v>4</v>
      </c>
      <c r="BA21" s="154">
        <f>SUM(BA11:BA20)</f>
        <v>0</v>
      </c>
      <c r="BB21" s="154">
        <f>SUM(BB11:BB20)</f>
        <v>0</v>
      </c>
      <c r="BC21" s="154">
        <f>SUM(BC11:BC20)</f>
        <v>0</v>
      </c>
      <c r="BD21" s="154">
        <f>SUM(BD11:BD20)</f>
        <v>0</v>
      </c>
      <c r="BE21" s="154">
        <f>SUM(BE11:BE20)</f>
        <v>0</v>
      </c>
    </row>
    <row r="22" spans="1:104" x14ac:dyDescent="0.2">
      <c r="A22" s="182">
        <v>10</v>
      </c>
      <c r="B22" s="179" t="s">
        <v>149</v>
      </c>
      <c r="C22" s="173" t="s">
        <v>145</v>
      </c>
      <c r="D22" s="172" t="s">
        <v>128</v>
      </c>
      <c r="E22" s="172">
        <v>2</v>
      </c>
      <c r="F22" s="184"/>
      <c r="G22" s="148">
        <f t="shared" si="0"/>
        <v>0</v>
      </c>
      <c r="H22" s="141"/>
      <c r="I22" s="141"/>
      <c r="O22" s="142">
        <v>1</v>
      </c>
    </row>
    <row r="23" spans="1:104" x14ac:dyDescent="0.2">
      <c r="A23" s="182">
        <v>11</v>
      </c>
      <c r="B23" s="179" t="s">
        <v>148</v>
      </c>
      <c r="C23" s="173" t="s">
        <v>143</v>
      </c>
      <c r="D23" s="172" t="s">
        <v>128</v>
      </c>
      <c r="E23" s="172">
        <v>1</v>
      </c>
      <c r="F23" s="180"/>
      <c r="G23" s="148">
        <f t="shared" si="0"/>
        <v>0</v>
      </c>
      <c r="O23" s="142">
        <v>2</v>
      </c>
      <c r="AA23" s="115">
        <v>12</v>
      </c>
      <c r="AB23" s="115">
        <v>0</v>
      </c>
      <c r="AC23" s="115">
        <v>10</v>
      </c>
      <c r="AZ23" s="115">
        <v>1</v>
      </c>
      <c r="BA23" s="115">
        <f>IF(AZ23=1,G23,0)</f>
        <v>0</v>
      </c>
      <c r="BB23" s="115">
        <f>IF(AZ23=2,G23,0)</f>
        <v>0</v>
      </c>
      <c r="BC23" s="115">
        <f>IF(AZ23=3,G23,0)</f>
        <v>0</v>
      </c>
      <c r="BD23" s="115">
        <f>IF(AZ23=4,G23,0)</f>
        <v>0</v>
      </c>
      <c r="BE23" s="115">
        <f>IF(AZ23=5,G23,0)</f>
        <v>0</v>
      </c>
      <c r="CZ23" s="115">
        <v>0</v>
      </c>
    </row>
    <row r="24" spans="1:104" x14ac:dyDescent="0.2">
      <c r="A24" s="182">
        <v>12</v>
      </c>
      <c r="B24" s="181" t="s">
        <v>146</v>
      </c>
      <c r="C24" s="173" t="s">
        <v>141</v>
      </c>
      <c r="D24" s="172" t="s">
        <v>128</v>
      </c>
      <c r="E24" s="172">
        <v>5</v>
      </c>
      <c r="F24" s="180"/>
      <c r="G24" s="148">
        <f t="shared" si="0"/>
        <v>0</v>
      </c>
      <c r="O24" s="142">
        <v>4</v>
      </c>
      <c r="BA24" s="154">
        <f>SUM(BA22:BA23)</f>
        <v>0</v>
      </c>
      <c r="BB24" s="154">
        <f>SUM(BB22:BB23)</f>
        <v>0</v>
      </c>
      <c r="BC24" s="154">
        <f>SUM(BC22:BC23)</f>
        <v>0</v>
      </c>
      <c r="BD24" s="154">
        <f>SUM(BD22:BD23)</f>
        <v>0</v>
      </c>
      <c r="BE24" s="154">
        <f>SUM(BE22:BE23)</f>
        <v>0</v>
      </c>
    </row>
    <row r="25" spans="1:104" x14ac:dyDescent="0.2">
      <c r="A25" s="182">
        <v>13</v>
      </c>
      <c r="B25" s="179" t="s">
        <v>144</v>
      </c>
      <c r="C25" s="173" t="s">
        <v>172</v>
      </c>
      <c r="D25" s="172" t="s">
        <v>128</v>
      </c>
      <c r="E25" s="172">
        <v>2</v>
      </c>
      <c r="F25" s="185"/>
      <c r="G25" s="148">
        <f t="shared" si="0"/>
        <v>0</v>
      </c>
      <c r="H25" s="141"/>
      <c r="I25" s="141"/>
      <c r="O25" s="142">
        <v>1</v>
      </c>
    </row>
    <row r="26" spans="1:104" x14ac:dyDescent="0.2">
      <c r="A26" s="182">
        <v>14</v>
      </c>
      <c r="B26" s="179" t="s">
        <v>142</v>
      </c>
      <c r="C26" s="173" t="s">
        <v>137</v>
      </c>
      <c r="D26" s="172" t="s">
        <v>128</v>
      </c>
      <c r="E26" s="172">
        <v>1</v>
      </c>
      <c r="F26" s="180"/>
      <c r="G26" s="148">
        <f t="shared" si="0"/>
        <v>0</v>
      </c>
      <c r="O26" s="142">
        <v>2</v>
      </c>
      <c r="AA26" s="115">
        <v>12</v>
      </c>
      <c r="AB26" s="115">
        <v>0</v>
      </c>
      <c r="AC26" s="115">
        <v>11</v>
      </c>
      <c r="AZ26" s="115">
        <v>2</v>
      </c>
      <c r="BA26" s="115">
        <f>IF(AZ26=1,G26,0)</f>
        <v>0</v>
      </c>
      <c r="BB26" s="115">
        <f>IF(AZ26=2,G26,0)</f>
        <v>0</v>
      </c>
      <c r="BC26" s="115">
        <f>IF(AZ26=3,G26,0)</f>
        <v>0</v>
      </c>
      <c r="BD26" s="115">
        <f>IF(AZ26=4,G26,0)</f>
        <v>0</v>
      </c>
      <c r="BE26" s="115">
        <f>IF(AZ26=5,G26,0)</f>
        <v>0</v>
      </c>
      <c r="CZ26" s="115">
        <v>0</v>
      </c>
    </row>
    <row r="27" spans="1:104" x14ac:dyDescent="0.2">
      <c r="A27" s="182">
        <v>15</v>
      </c>
      <c r="B27" s="179" t="s">
        <v>140</v>
      </c>
      <c r="C27" s="173" t="s">
        <v>141</v>
      </c>
      <c r="D27" s="172" t="s">
        <v>128</v>
      </c>
      <c r="E27" s="172">
        <v>1</v>
      </c>
      <c r="F27" s="180"/>
      <c r="G27" s="148">
        <f t="shared" si="0"/>
        <v>0</v>
      </c>
      <c r="O27" s="142">
        <v>2</v>
      </c>
      <c r="AA27" s="115">
        <v>12</v>
      </c>
      <c r="AB27" s="115">
        <v>0</v>
      </c>
      <c r="AC27" s="115">
        <v>12</v>
      </c>
      <c r="AZ27" s="115">
        <v>2</v>
      </c>
      <c r="BA27" s="115">
        <f>IF(AZ27=1,G27,0)</f>
        <v>0</v>
      </c>
      <c r="BB27" s="115">
        <f>IF(AZ27=2,G27,0)</f>
        <v>0</v>
      </c>
      <c r="BC27" s="115">
        <f>IF(AZ27=3,G27,0)</f>
        <v>0</v>
      </c>
      <c r="BD27" s="115">
        <f>IF(AZ27=4,G27,0)</f>
        <v>0</v>
      </c>
      <c r="BE27" s="115">
        <f>IF(AZ27=5,G27,0)</f>
        <v>0</v>
      </c>
      <c r="CZ27" s="115">
        <v>0</v>
      </c>
    </row>
    <row r="28" spans="1:104" x14ac:dyDescent="0.2">
      <c r="A28" s="182">
        <v>16</v>
      </c>
      <c r="B28" s="179" t="s">
        <v>139</v>
      </c>
      <c r="C28" s="183" t="s">
        <v>173</v>
      </c>
      <c r="D28" s="172" t="s">
        <v>128</v>
      </c>
      <c r="E28" s="172">
        <v>1</v>
      </c>
      <c r="F28" s="180"/>
      <c r="G28" s="148">
        <f t="shared" si="0"/>
        <v>0</v>
      </c>
      <c r="O28" s="142">
        <v>2</v>
      </c>
      <c r="AA28" s="115">
        <v>12</v>
      </c>
      <c r="AB28" s="115">
        <v>0</v>
      </c>
      <c r="AC28" s="115">
        <v>13</v>
      </c>
      <c r="AZ28" s="115">
        <v>2</v>
      </c>
      <c r="BA28" s="115">
        <f>IF(AZ28=1,G28,0)</f>
        <v>0</v>
      </c>
      <c r="BB28" s="115">
        <f>IF(AZ28=2,G28,0)</f>
        <v>0</v>
      </c>
      <c r="BC28" s="115">
        <f>IF(AZ28=3,G28,0)</f>
        <v>0</v>
      </c>
      <c r="BD28" s="115">
        <f>IF(AZ28=4,G28,0)</f>
        <v>0</v>
      </c>
      <c r="BE28" s="115">
        <f>IF(AZ28=5,G28,0)</f>
        <v>0</v>
      </c>
      <c r="CZ28" s="115">
        <v>0</v>
      </c>
    </row>
    <row r="29" spans="1:104" x14ac:dyDescent="0.2">
      <c r="A29" s="182">
        <v>17</v>
      </c>
      <c r="B29" s="181" t="s">
        <v>138</v>
      </c>
      <c r="C29" s="173" t="s">
        <v>141</v>
      </c>
      <c r="D29" s="172" t="s">
        <v>128</v>
      </c>
      <c r="E29" s="172">
        <v>1</v>
      </c>
      <c r="F29" s="180"/>
      <c r="G29" s="148">
        <f t="shared" si="0"/>
        <v>0</v>
      </c>
      <c r="O29" s="142">
        <v>4</v>
      </c>
      <c r="BA29" s="154">
        <f>SUM(BA25:BA28)</f>
        <v>0</v>
      </c>
      <c r="BB29" s="154">
        <f>SUM(BB25:BB28)</f>
        <v>0</v>
      </c>
      <c r="BC29" s="154">
        <f>SUM(BC25:BC28)</f>
        <v>0</v>
      </c>
      <c r="BD29" s="154">
        <f>SUM(BD25:BD28)</f>
        <v>0</v>
      </c>
      <c r="BE29" s="154">
        <f>SUM(BE25:BE28)</f>
        <v>0</v>
      </c>
    </row>
    <row r="30" spans="1:104" x14ac:dyDescent="0.2">
      <c r="A30" s="182">
        <v>18</v>
      </c>
      <c r="B30" s="179" t="s">
        <v>136</v>
      </c>
      <c r="C30" s="173" t="s">
        <v>132</v>
      </c>
      <c r="D30" s="172" t="s">
        <v>128</v>
      </c>
      <c r="E30" s="172">
        <v>1</v>
      </c>
      <c r="F30" s="184"/>
      <c r="G30" s="148">
        <f t="shared" si="0"/>
        <v>0</v>
      </c>
      <c r="H30" s="141"/>
      <c r="I30" s="141"/>
      <c r="O30" s="142">
        <v>1</v>
      </c>
    </row>
    <row r="31" spans="1:104" x14ac:dyDescent="0.2">
      <c r="A31" s="182">
        <v>19</v>
      </c>
      <c r="B31" s="179" t="s">
        <v>135</v>
      </c>
      <c r="C31" s="173" t="s">
        <v>130</v>
      </c>
      <c r="D31" s="172" t="s">
        <v>128</v>
      </c>
      <c r="E31" s="172">
        <v>5</v>
      </c>
      <c r="F31" s="180"/>
      <c r="G31" s="148">
        <f t="shared" si="0"/>
        <v>0</v>
      </c>
      <c r="O31" s="142">
        <v>2</v>
      </c>
      <c r="AA31" s="115">
        <v>12</v>
      </c>
      <c r="AB31" s="115">
        <v>0</v>
      </c>
      <c r="AC31" s="115">
        <v>14</v>
      </c>
      <c r="AZ31" s="115">
        <v>2</v>
      </c>
      <c r="BA31" s="115">
        <f>IF(AZ31=1,G31,0)</f>
        <v>0</v>
      </c>
      <c r="BB31" s="115">
        <f>IF(AZ31=2,G31,0)</f>
        <v>0</v>
      </c>
      <c r="BC31" s="115">
        <f>IF(AZ31=3,G31,0)</f>
        <v>0</v>
      </c>
      <c r="BD31" s="115">
        <f>IF(AZ31=4,G31,0)</f>
        <v>0</v>
      </c>
      <c r="BE31" s="115">
        <f>IF(AZ31=5,G31,0)</f>
        <v>0</v>
      </c>
      <c r="CZ31" s="115">
        <v>1.47E-3</v>
      </c>
    </row>
    <row r="32" spans="1:104" x14ac:dyDescent="0.2">
      <c r="A32" s="182">
        <v>20</v>
      </c>
      <c r="B32" s="179" t="s">
        <v>134</v>
      </c>
      <c r="C32" s="173" t="s">
        <v>129</v>
      </c>
      <c r="D32" s="172" t="s">
        <v>128</v>
      </c>
      <c r="E32" s="172">
        <v>1</v>
      </c>
      <c r="F32" s="180"/>
      <c r="G32" s="148">
        <f t="shared" si="0"/>
        <v>0</v>
      </c>
      <c r="O32" s="142">
        <v>2</v>
      </c>
      <c r="AA32" s="115">
        <v>12</v>
      </c>
      <c r="AB32" s="115">
        <v>0</v>
      </c>
      <c r="AC32" s="115">
        <v>15</v>
      </c>
      <c r="AZ32" s="115">
        <v>2</v>
      </c>
      <c r="BA32" s="115">
        <f>IF(AZ32=1,G32,0)</f>
        <v>0</v>
      </c>
      <c r="BB32" s="115">
        <f>IF(AZ32=2,G32,0)</f>
        <v>0</v>
      </c>
      <c r="BC32" s="115">
        <f>IF(AZ32=3,G32,0)</f>
        <v>0</v>
      </c>
      <c r="BD32" s="115">
        <f>IF(AZ32=4,G32,0)</f>
        <v>0</v>
      </c>
      <c r="BE32" s="115">
        <f>IF(AZ32=5,G32,0)</f>
        <v>0</v>
      </c>
      <c r="CZ32" s="115">
        <v>0</v>
      </c>
    </row>
    <row r="33" spans="1:57" x14ac:dyDescent="0.2">
      <c r="A33" s="182">
        <v>21</v>
      </c>
      <c r="B33" s="181" t="s">
        <v>133</v>
      </c>
      <c r="C33" s="173" t="s">
        <v>127</v>
      </c>
      <c r="D33" s="172"/>
      <c r="E33" s="172"/>
      <c r="F33" s="180"/>
      <c r="G33" s="148">
        <f t="shared" si="0"/>
        <v>0</v>
      </c>
      <c r="O33" s="142">
        <v>4</v>
      </c>
      <c r="BA33" s="154">
        <f>SUM(BA30:BA32)</f>
        <v>0</v>
      </c>
      <c r="BB33" s="154">
        <f>SUM(BB30:BB32)</f>
        <v>0</v>
      </c>
      <c r="BC33" s="154">
        <f>SUM(BC30:BC32)</f>
        <v>0</v>
      </c>
      <c r="BD33" s="154">
        <f>SUM(BD30:BD32)</f>
        <v>0</v>
      </c>
      <c r="BE33" s="154">
        <f>SUM(BE30:BE32)</f>
        <v>0</v>
      </c>
    </row>
    <row r="34" spans="1:57" x14ac:dyDescent="0.2">
      <c r="A34" s="135">
        <v>22</v>
      </c>
      <c r="B34" s="179" t="s">
        <v>131</v>
      </c>
      <c r="C34" s="173" t="s">
        <v>174</v>
      </c>
      <c r="D34" s="172" t="s">
        <v>126</v>
      </c>
      <c r="E34" s="172">
        <v>46</v>
      </c>
      <c r="F34" s="178"/>
      <c r="G34" s="148">
        <f t="shared" si="0"/>
        <v>0</v>
      </c>
      <c r="H34" s="141"/>
      <c r="I34" s="141"/>
      <c r="O34" s="142">
        <v>1</v>
      </c>
    </row>
    <row r="35" spans="1:57" x14ac:dyDescent="0.2">
      <c r="A35" s="175">
        <v>23</v>
      </c>
      <c r="B35" s="174">
        <v>734115</v>
      </c>
      <c r="C35" s="173" t="s">
        <v>175</v>
      </c>
      <c r="D35" s="172" t="s">
        <v>126</v>
      </c>
      <c r="E35" s="172">
        <v>2</v>
      </c>
      <c r="F35" s="176"/>
      <c r="G35" s="148">
        <f t="shared" si="0"/>
        <v>0</v>
      </c>
    </row>
    <row r="36" spans="1:57" x14ac:dyDescent="0.2">
      <c r="A36" s="175">
        <v>24</v>
      </c>
      <c r="B36" s="174">
        <v>734116</v>
      </c>
      <c r="C36" s="173" t="s">
        <v>176</v>
      </c>
      <c r="D36" s="172" t="s">
        <v>126</v>
      </c>
      <c r="E36" s="172">
        <v>46</v>
      </c>
      <c r="F36" s="176"/>
      <c r="G36" s="148">
        <f t="shared" si="0"/>
        <v>0</v>
      </c>
    </row>
    <row r="37" spans="1:57" x14ac:dyDescent="0.2">
      <c r="A37" s="175">
        <v>25</v>
      </c>
      <c r="B37" s="174">
        <v>783101</v>
      </c>
      <c r="C37" s="173" t="s">
        <v>125</v>
      </c>
      <c r="D37" s="177" t="s">
        <v>98</v>
      </c>
      <c r="E37" s="172">
        <v>1</v>
      </c>
      <c r="F37" s="176"/>
      <c r="G37" s="148">
        <f t="shared" si="0"/>
        <v>0</v>
      </c>
    </row>
    <row r="38" spans="1:57" x14ac:dyDescent="0.2">
      <c r="A38" s="175">
        <v>26</v>
      </c>
      <c r="B38" s="174">
        <v>783102</v>
      </c>
      <c r="C38" s="173" t="s">
        <v>124</v>
      </c>
      <c r="D38" s="172" t="s">
        <v>98</v>
      </c>
      <c r="E38" s="172">
        <v>1</v>
      </c>
      <c r="F38" s="176"/>
      <c r="G38" s="148">
        <f t="shared" si="0"/>
        <v>0</v>
      </c>
    </row>
    <row r="39" spans="1:57" x14ac:dyDescent="0.2">
      <c r="A39" s="175">
        <v>27</v>
      </c>
      <c r="B39" s="174">
        <v>713441</v>
      </c>
      <c r="C39" s="173" t="s">
        <v>123</v>
      </c>
      <c r="D39" s="172" t="s">
        <v>98</v>
      </c>
      <c r="E39" s="172">
        <v>1</v>
      </c>
      <c r="F39" s="192"/>
      <c r="G39" s="148">
        <f t="shared" si="0"/>
        <v>0</v>
      </c>
    </row>
    <row r="40" spans="1:57" x14ac:dyDescent="0.2">
      <c r="A40" s="175">
        <v>28</v>
      </c>
      <c r="B40" s="174">
        <v>713441</v>
      </c>
      <c r="C40" s="173" t="s">
        <v>177</v>
      </c>
      <c r="D40" s="172" t="s">
        <v>98</v>
      </c>
      <c r="E40" s="172">
        <v>1</v>
      </c>
      <c r="F40" s="176"/>
      <c r="G40" s="148">
        <f t="shared" si="0"/>
        <v>0</v>
      </c>
    </row>
    <row r="41" spans="1:57" x14ac:dyDescent="0.2">
      <c r="A41" s="171"/>
      <c r="B41" s="150" t="s">
        <v>66</v>
      </c>
      <c r="C41" s="170" t="s">
        <v>122</v>
      </c>
      <c r="D41" s="169"/>
      <c r="E41" s="169"/>
      <c r="F41" s="168"/>
      <c r="G41" s="167">
        <f>SUM(G8:G40)</f>
        <v>0</v>
      </c>
    </row>
    <row r="42" spans="1:57" x14ac:dyDescent="0.2">
      <c r="E42" s="115"/>
    </row>
    <row r="43" spans="1:57" x14ac:dyDescent="0.2">
      <c r="E43" s="115"/>
    </row>
    <row r="44" spans="1:57" x14ac:dyDescent="0.2">
      <c r="A44" s="155"/>
      <c r="B44" s="155"/>
      <c r="C44" s="155"/>
      <c r="D44" s="155"/>
      <c r="E44" s="155"/>
      <c r="F44" s="155"/>
      <c r="G44" s="155"/>
    </row>
    <row r="45" spans="1:57" x14ac:dyDescent="0.2">
      <c r="A45" s="155"/>
      <c r="B45" s="155"/>
      <c r="C45" s="155"/>
      <c r="D45" s="155"/>
      <c r="E45" s="155"/>
      <c r="F45" s="155"/>
      <c r="G45" s="155"/>
    </row>
    <row r="46" spans="1:57" x14ac:dyDescent="0.2">
      <c r="A46" s="155"/>
      <c r="B46" s="155"/>
      <c r="C46" s="155"/>
      <c r="D46" s="155"/>
      <c r="E46" s="155"/>
      <c r="F46" s="155"/>
      <c r="G46" s="155"/>
    </row>
    <row r="47" spans="1:57" x14ac:dyDescent="0.2">
      <c r="A47" s="155"/>
      <c r="B47" s="155"/>
      <c r="C47" s="155"/>
      <c r="D47" s="155"/>
      <c r="E47" s="155"/>
      <c r="F47" s="155"/>
      <c r="G47" s="155"/>
    </row>
    <row r="48" spans="1:57" x14ac:dyDescent="0.2">
      <c r="E48" s="115"/>
    </row>
    <row r="49" spans="5:5" x14ac:dyDescent="0.2">
      <c r="E49" s="115"/>
    </row>
    <row r="50" spans="5:5" x14ac:dyDescent="0.2">
      <c r="E50" s="115"/>
    </row>
    <row r="51" spans="5:5" x14ac:dyDescent="0.2">
      <c r="E51" s="115"/>
    </row>
    <row r="52" spans="5:5" x14ac:dyDescent="0.2">
      <c r="E52" s="115"/>
    </row>
    <row r="53" spans="5:5" x14ac:dyDescent="0.2">
      <c r="E53" s="115"/>
    </row>
    <row r="54" spans="5:5" x14ac:dyDescent="0.2">
      <c r="E54" s="115"/>
    </row>
    <row r="55" spans="5:5" x14ac:dyDescent="0.2">
      <c r="E55" s="115"/>
    </row>
    <row r="56" spans="5:5" x14ac:dyDescent="0.2">
      <c r="E56" s="115"/>
    </row>
    <row r="57" spans="5:5" x14ac:dyDescent="0.2">
      <c r="E57" s="115"/>
    </row>
    <row r="58" spans="5:5" x14ac:dyDescent="0.2">
      <c r="E58" s="115"/>
    </row>
    <row r="59" spans="5:5" x14ac:dyDescent="0.2">
      <c r="E59" s="115"/>
    </row>
    <row r="60" spans="5:5" x14ac:dyDescent="0.2">
      <c r="E60" s="115"/>
    </row>
    <row r="61" spans="5:5" x14ac:dyDescent="0.2">
      <c r="E61" s="115"/>
    </row>
    <row r="62" spans="5:5" x14ac:dyDescent="0.2">
      <c r="E62" s="115"/>
    </row>
    <row r="63" spans="5:5" x14ac:dyDescent="0.2">
      <c r="E63" s="115"/>
    </row>
    <row r="64" spans="5:5" x14ac:dyDescent="0.2">
      <c r="E64" s="115"/>
    </row>
    <row r="65" spans="1:7" x14ac:dyDescent="0.2">
      <c r="E65" s="115"/>
    </row>
    <row r="66" spans="1:7" x14ac:dyDescent="0.2">
      <c r="E66" s="115"/>
    </row>
    <row r="67" spans="1:7" x14ac:dyDescent="0.2">
      <c r="E67" s="115"/>
    </row>
    <row r="68" spans="1:7" x14ac:dyDescent="0.2">
      <c r="E68" s="115"/>
    </row>
    <row r="69" spans="1:7" x14ac:dyDescent="0.2">
      <c r="E69" s="115"/>
    </row>
    <row r="70" spans="1:7" x14ac:dyDescent="0.2">
      <c r="E70" s="115"/>
    </row>
    <row r="71" spans="1:7" x14ac:dyDescent="0.2">
      <c r="E71" s="115"/>
    </row>
    <row r="72" spans="1:7" x14ac:dyDescent="0.2">
      <c r="E72" s="115"/>
    </row>
    <row r="73" spans="1:7" x14ac:dyDescent="0.2">
      <c r="E73" s="115"/>
    </row>
    <row r="74" spans="1:7" x14ac:dyDescent="0.2">
      <c r="E74" s="115"/>
    </row>
    <row r="75" spans="1:7" x14ac:dyDescent="0.2">
      <c r="E75" s="115"/>
    </row>
    <row r="76" spans="1:7" x14ac:dyDescent="0.2">
      <c r="E76" s="115"/>
    </row>
    <row r="77" spans="1:7" x14ac:dyDescent="0.2">
      <c r="E77" s="115"/>
    </row>
    <row r="78" spans="1:7" x14ac:dyDescent="0.2">
      <c r="E78" s="115"/>
    </row>
    <row r="79" spans="1:7" x14ac:dyDescent="0.2">
      <c r="A79" s="156"/>
      <c r="B79" s="156"/>
    </row>
    <row r="80" spans="1:7" x14ac:dyDescent="0.2">
      <c r="A80" s="155"/>
      <c r="B80" s="155"/>
      <c r="C80" s="158"/>
      <c r="D80" s="158"/>
      <c r="E80" s="159"/>
      <c r="F80" s="158"/>
      <c r="G80" s="160"/>
    </row>
    <row r="81" spans="1:7" x14ac:dyDescent="0.2">
      <c r="A81" s="161"/>
      <c r="B81" s="161"/>
      <c r="C81" s="155"/>
      <c r="D81" s="155"/>
      <c r="E81" s="162"/>
      <c r="F81" s="155"/>
      <c r="G81" s="155"/>
    </row>
    <row r="82" spans="1:7" x14ac:dyDescent="0.2">
      <c r="A82" s="155"/>
      <c r="B82" s="155"/>
      <c r="C82" s="155"/>
      <c r="D82" s="155"/>
      <c r="E82" s="162"/>
      <c r="F82" s="155"/>
      <c r="G82" s="155"/>
    </row>
    <row r="83" spans="1:7" x14ac:dyDescent="0.2">
      <c r="A83" s="155"/>
      <c r="B83" s="155"/>
      <c r="C83" s="155"/>
      <c r="D83" s="155"/>
      <c r="E83" s="162"/>
      <c r="F83" s="155"/>
      <c r="G83" s="155"/>
    </row>
    <row r="84" spans="1:7" x14ac:dyDescent="0.2">
      <c r="A84" s="155"/>
      <c r="B84" s="155"/>
      <c r="C84" s="155"/>
      <c r="D84" s="155"/>
      <c r="E84" s="162"/>
      <c r="F84" s="155"/>
      <c r="G84" s="155"/>
    </row>
    <row r="85" spans="1:7" x14ac:dyDescent="0.2">
      <c r="A85" s="155"/>
      <c r="B85" s="155"/>
      <c r="C85" s="155"/>
      <c r="D85" s="155"/>
      <c r="E85" s="162"/>
      <c r="F85" s="155"/>
      <c r="G85" s="155"/>
    </row>
    <row r="86" spans="1:7" x14ac:dyDescent="0.2">
      <c r="A86" s="155"/>
      <c r="B86" s="155"/>
      <c r="C86" s="155"/>
      <c r="D86" s="155"/>
      <c r="E86" s="162"/>
      <c r="F86" s="155"/>
      <c r="G86" s="155"/>
    </row>
    <row r="87" spans="1:7" x14ac:dyDescent="0.2">
      <c r="A87" s="155"/>
      <c r="B87" s="155"/>
      <c r="C87" s="155"/>
      <c r="D87" s="155"/>
      <c r="E87" s="162"/>
      <c r="F87" s="155"/>
      <c r="G87" s="155"/>
    </row>
    <row r="88" spans="1:7" x14ac:dyDescent="0.2">
      <c r="A88" s="155"/>
      <c r="B88" s="155"/>
      <c r="C88" s="155"/>
      <c r="D88" s="155"/>
      <c r="E88" s="162"/>
      <c r="F88" s="155"/>
      <c r="G88" s="155"/>
    </row>
    <row r="89" spans="1:7" x14ac:dyDescent="0.2">
      <c r="A89" s="155"/>
      <c r="B89" s="155"/>
      <c r="C89" s="155"/>
      <c r="D89" s="155"/>
      <c r="E89" s="162"/>
      <c r="F89" s="155"/>
      <c r="G89" s="155"/>
    </row>
    <row r="90" spans="1:7" x14ac:dyDescent="0.2">
      <c r="A90" s="155"/>
      <c r="B90" s="155"/>
      <c r="C90" s="155"/>
      <c r="D90" s="155"/>
      <c r="E90" s="162"/>
      <c r="F90" s="155"/>
      <c r="G90" s="155"/>
    </row>
    <row r="91" spans="1:7" x14ac:dyDescent="0.2">
      <c r="A91" s="155"/>
      <c r="B91" s="155"/>
      <c r="C91" s="155"/>
      <c r="D91" s="155"/>
      <c r="E91" s="162"/>
      <c r="F91" s="155"/>
      <c r="G91" s="155"/>
    </row>
    <row r="92" spans="1:7" x14ac:dyDescent="0.2">
      <c r="A92" s="155"/>
      <c r="B92" s="155"/>
      <c r="C92" s="155"/>
      <c r="D92" s="155"/>
      <c r="E92" s="162"/>
      <c r="F92" s="155"/>
      <c r="G92" s="155"/>
    </row>
    <row r="93" spans="1:7" x14ac:dyDescent="0.2">
      <c r="A93" s="155"/>
      <c r="B93" s="155"/>
      <c r="C93" s="155"/>
      <c r="D93" s="155"/>
      <c r="E93" s="162"/>
      <c r="F93" s="155"/>
      <c r="G93" s="15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66"/>
  <sheetViews>
    <sheetView showGridLines="0" showZeros="0" tabSelected="1" view="pageBreakPreview" topLeftCell="A43" zoomScaleNormal="100" zoomScaleSheetLayoutView="100" workbookViewId="0">
      <selection activeCell="F51" sqref="F51:F61"/>
    </sheetView>
  </sheetViews>
  <sheetFormatPr defaultRowHeight="12.75" x14ac:dyDescent="0.2"/>
  <cols>
    <col min="1" max="1" width="3.85546875" style="115" customWidth="1"/>
    <col min="2" max="2" width="10" style="115" customWidth="1"/>
    <col min="3" max="3" width="43.85546875" style="115" customWidth="1"/>
    <col min="4" max="4" width="5.5703125" style="115" customWidth="1"/>
    <col min="5" max="5" width="8.5703125" style="157" customWidth="1"/>
    <col min="6" max="6" width="9.85546875" style="115" customWidth="1"/>
    <col min="7" max="7" width="12.42578125" style="115" customWidth="1"/>
    <col min="8" max="16384" width="9.140625" style="115"/>
  </cols>
  <sheetData>
    <row r="1" spans="1:104" ht="15.75" x14ac:dyDescent="0.25">
      <c r="A1" s="233" t="s">
        <v>57</v>
      </c>
      <c r="B1" s="233"/>
      <c r="C1" s="233"/>
      <c r="D1" s="233"/>
      <c r="E1" s="233"/>
      <c r="F1" s="233"/>
      <c r="G1" s="233"/>
    </row>
    <row r="2" spans="1:104" ht="13.5" thickBot="1" x14ac:dyDescent="0.25">
      <c r="A2" s="116"/>
      <c r="B2" s="117"/>
      <c r="C2" s="118"/>
      <c r="D2" s="118"/>
      <c r="E2" s="119"/>
      <c r="F2" s="118"/>
      <c r="G2" s="118"/>
    </row>
    <row r="3" spans="1:104" ht="13.5" thickTop="1" x14ac:dyDescent="0.2">
      <c r="A3" s="234" t="s">
        <v>5</v>
      </c>
      <c r="B3" s="235"/>
      <c r="C3" s="120" t="str">
        <f>CONCATENATE(cislostavby," ",nazevstavby)</f>
        <v xml:space="preserve"> Sníž.energet.náročnosti pro vytápění věznice Příbram</v>
      </c>
      <c r="D3" s="121"/>
      <c r="E3" s="122"/>
      <c r="F3" s="123">
        <f>[2]Rekapitulace!H1</f>
        <v>0</v>
      </c>
      <c r="G3" s="124"/>
    </row>
    <row r="4" spans="1:104" ht="13.5" thickBot="1" x14ac:dyDescent="0.25">
      <c r="A4" s="236" t="s">
        <v>1</v>
      </c>
      <c r="B4" s="237"/>
      <c r="C4" s="125" t="s">
        <v>262</v>
      </c>
      <c r="D4" s="126"/>
      <c r="E4" s="238"/>
      <c r="F4" s="238"/>
      <c r="G4" s="239"/>
    </row>
    <row r="5" spans="1:104" ht="13.5" thickTop="1" x14ac:dyDescent="0.2">
      <c r="A5" s="127"/>
      <c r="B5" s="128"/>
      <c r="C5" s="128"/>
      <c r="D5" s="116"/>
      <c r="E5" s="129"/>
      <c r="F5" s="116"/>
      <c r="G5" s="130"/>
    </row>
    <row r="6" spans="1:104" x14ac:dyDescent="0.2">
      <c r="A6" s="131" t="s">
        <v>58</v>
      </c>
      <c r="B6" s="132" t="s">
        <v>59</v>
      </c>
      <c r="C6" s="132" t="s">
        <v>60</v>
      </c>
      <c r="D6" s="132" t="s">
        <v>61</v>
      </c>
      <c r="E6" s="133" t="s">
        <v>62</v>
      </c>
      <c r="F6" s="132" t="s">
        <v>63</v>
      </c>
      <c r="G6" s="134" t="s">
        <v>64</v>
      </c>
    </row>
    <row r="7" spans="1:104" x14ac:dyDescent="0.2">
      <c r="A7" s="135" t="s">
        <v>65</v>
      </c>
      <c r="B7" s="136" t="s">
        <v>261</v>
      </c>
      <c r="C7" s="205" t="s">
        <v>260</v>
      </c>
      <c r="D7" s="206"/>
      <c r="E7" s="207"/>
      <c r="F7" s="139"/>
      <c r="G7" s="140"/>
      <c r="H7" s="141"/>
      <c r="I7" s="141"/>
      <c r="O7" s="142">
        <v>1</v>
      </c>
    </row>
    <row r="8" spans="1:104" x14ac:dyDescent="0.2">
      <c r="A8" s="190">
        <v>1</v>
      </c>
      <c r="B8" s="203" t="s">
        <v>259</v>
      </c>
      <c r="C8" s="208" t="s">
        <v>263</v>
      </c>
      <c r="D8" s="209" t="s">
        <v>128</v>
      </c>
      <c r="E8" s="210">
        <v>5</v>
      </c>
      <c r="F8" s="211"/>
      <c r="G8" s="148">
        <f t="shared" ref="G8:G27" si="0">E8*F8</f>
        <v>0</v>
      </c>
      <c r="O8" s="142">
        <v>2</v>
      </c>
      <c r="AA8" s="115">
        <v>12</v>
      </c>
      <c r="AB8" s="115">
        <v>0</v>
      </c>
      <c r="AC8" s="115">
        <v>1</v>
      </c>
      <c r="AZ8" s="115">
        <v>1</v>
      </c>
      <c r="BA8" s="115">
        <f>IF(AZ8=1,G8,0)</f>
        <v>0</v>
      </c>
      <c r="BB8" s="115">
        <f>IF(AZ8=2,G8,0)</f>
        <v>0</v>
      </c>
      <c r="BC8" s="115">
        <f>IF(AZ8=3,G8,0)</f>
        <v>0</v>
      </c>
      <c r="BD8" s="115">
        <f>IF(AZ8=4,G8,0)</f>
        <v>0</v>
      </c>
      <c r="BE8" s="115">
        <f>IF(AZ8=5,G8,0)</f>
        <v>0</v>
      </c>
      <c r="CZ8" s="115">
        <v>3.1539999999999999E-2</v>
      </c>
    </row>
    <row r="9" spans="1:104" x14ac:dyDescent="0.2">
      <c r="A9" s="190">
        <v>2</v>
      </c>
      <c r="B9" s="204" t="s">
        <v>258</v>
      </c>
      <c r="C9" s="208" t="s">
        <v>49</v>
      </c>
      <c r="D9" s="209" t="s">
        <v>128</v>
      </c>
      <c r="E9" s="210">
        <v>5</v>
      </c>
      <c r="F9" s="211"/>
      <c r="G9" s="196">
        <f t="shared" si="0"/>
        <v>0</v>
      </c>
      <c r="O9" s="142">
        <v>2</v>
      </c>
      <c r="AA9" s="115">
        <v>12</v>
      </c>
      <c r="AB9" s="115">
        <v>0</v>
      </c>
      <c r="AC9" s="115">
        <v>2</v>
      </c>
      <c r="AZ9" s="115">
        <v>1</v>
      </c>
      <c r="BA9" s="115">
        <f>IF(AZ9=1,G9,0)</f>
        <v>0</v>
      </c>
      <c r="BB9" s="115">
        <f>IF(AZ9=2,G9,0)</f>
        <v>0</v>
      </c>
      <c r="BC9" s="115">
        <f>IF(AZ9=3,G9,0)</f>
        <v>0</v>
      </c>
      <c r="BD9" s="115">
        <f>IF(AZ9=4,G9,0)</f>
        <v>0</v>
      </c>
      <c r="BE9" s="115">
        <f>IF(AZ9=5,G9,0)</f>
        <v>0</v>
      </c>
      <c r="CZ9" s="115">
        <v>2.8459999999999999E-2</v>
      </c>
    </row>
    <row r="10" spans="1:104" x14ac:dyDescent="0.2">
      <c r="A10" s="190">
        <v>3</v>
      </c>
      <c r="B10" s="204" t="s">
        <v>257</v>
      </c>
      <c r="C10" s="208" t="s">
        <v>256</v>
      </c>
      <c r="D10" s="209" t="s">
        <v>128</v>
      </c>
      <c r="E10" s="210">
        <v>5</v>
      </c>
      <c r="F10" s="211"/>
      <c r="G10" s="196">
        <f t="shared" si="0"/>
        <v>0</v>
      </c>
      <c r="O10" s="142">
        <v>4</v>
      </c>
      <c r="BA10" s="154">
        <f>SUM(BA7:BA9)</f>
        <v>0</v>
      </c>
      <c r="BB10" s="154">
        <f>SUM(BB7:BB9)</f>
        <v>0</v>
      </c>
      <c r="BC10" s="154">
        <f>SUM(BC7:BC9)</f>
        <v>0</v>
      </c>
      <c r="BD10" s="154">
        <f>SUM(BD7:BD9)</f>
        <v>0</v>
      </c>
      <c r="BE10" s="154">
        <f>SUM(BE7:BE9)</f>
        <v>0</v>
      </c>
    </row>
    <row r="11" spans="1:104" x14ac:dyDescent="0.2">
      <c r="A11" s="190" t="s">
        <v>255</v>
      </c>
      <c r="B11" s="204" t="s">
        <v>254</v>
      </c>
      <c r="C11" s="208" t="s">
        <v>264</v>
      </c>
      <c r="D11" s="209" t="s">
        <v>128</v>
      </c>
      <c r="E11" s="210">
        <v>2</v>
      </c>
      <c r="F11" s="211"/>
      <c r="G11" s="196">
        <f t="shared" si="0"/>
        <v>0</v>
      </c>
      <c r="H11" s="141"/>
      <c r="I11" s="141"/>
      <c r="O11" s="142">
        <v>1</v>
      </c>
    </row>
    <row r="12" spans="1:104" x14ac:dyDescent="0.2">
      <c r="A12" s="190" t="s">
        <v>253</v>
      </c>
      <c r="B12" s="204" t="s">
        <v>252</v>
      </c>
      <c r="C12" s="208" t="s">
        <v>49</v>
      </c>
      <c r="D12" s="209" t="s">
        <v>128</v>
      </c>
      <c r="E12" s="210">
        <v>2</v>
      </c>
      <c r="F12" s="211"/>
      <c r="G12" s="196">
        <f t="shared" si="0"/>
        <v>0</v>
      </c>
      <c r="O12" s="142">
        <v>2</v>
      </c>
      <c r="AA12" s="115">
        <v>12</v>
      </c>
      <c r="AB12" s="115">
        <v>0</v>
      </c>
      <c r="AC12" s="115">
        <v>3</v>
      </c>
      <c r="AZ12" s="115">
        <v>1</v>
      </c>
      <c r="BA12" s="115">
        <f t="shared" ref="BA12:BA18" si="1">IF(AZ12=1,G12,0)</f>
        <v>0</v>
      </c>
      <c r="BB12" s="115">
        <f t="shared" ref="BB12:BB18" si="2">IF(AZ12=2,G12,0)</f>
        <v>0</v>
      </c>
      <c r="BC12" s="115">
        <f t="shared" ref="BC12:BC18" si="3">IF(AZ12=3,G12,0)</f>
        <v>0</v>
      </c>
      <c r="BD12" s="115">
        <f t="shared" ref="BD12:BD18" si="4">IF(AZ12=4,G12,0)</f>
        <v>0</v>
      </c>
      <c r="BE12" s="115">
        <f t="shared" ref="BE12:BE18" si="5">IF(AZ12=5,G12,0)</f>
        <v>0</v>
      </c>
      <c r="CZ12" s="115">
        <v>0</v>
      </c>
    </row>
    <row r="13" spans="1:104" x14ac:dyDescent="0.2">
      <c r="A13" s="190" t="s">
        <v>251</v>
      </c>
      <c r="B13" s="204" t="s">
        <v>250</v>
      </c>
      <c r="C13" s="208" t="s">
        <v>239</v>
      </c>
      <c r="D13" s="209" t="s">
        <v>128</v>
      </c>
      <c r="E13" s="210">
        <v>2</v>
      </c>
      <c r="F13" s="211"/>
      <c r="G13" s="196">
        <f t="shared" si="0"/>
        <v>0</v>
      </c>
      <c r="O13" s="142">
        <v>2</v>
      </c>
      <c r="AA13" s="115">
        <v>12</v>
      </c>
      <c r="AB13" s="115">
        <v>0</v>
      </c>
      <c r="AC13" s="115">
        <v>4</v>
      </c>
      <c r="AZ13" s="115">
        <v>1</v>
      </c>
      <c r="BA13" s="115">
        <f t="shared" si="1"/>
        <v>0</v>
      </c>
      <c r="BB13" s="115">
        <f t="shared" si="2"/>
        <v>0</v>
      </c>
      <c r="BC13" s="115">
        <f t="shared" si="3"/>
        <v>0</v>
      </c>
      <c r="BD13" s="115">
        <f t="shared" si="4"/>
        <v>0</v>
      </c>
      <c r="BE13" s="115">
        <f t="shared" si="5"/>
        <v>0</v>
      </c>
      <c r="CZ13" s="115">
        <v>0</v>
      </c>
    </row>
    <row r="14" spans="1:104" x14ac:dyDescent="0.2">
      <c r="A14" s="190" t="s">
        <v>249</v>
      </c>
      <c r="B14" s="204" t="s">
        <v>248</v>
      </c>
      <c r="C14" s="208" t="s">
        <v>265</v>
      </c>
      <c r="D14" s="209" t="s">
        <v>128</v>
      </c>
      <c r="E14" s="210">
        <v>1</v>
      </c>
      <c r="F14" s="211"/>
      <c r="G14" s="196">
        <f t="shared" si="0"/>
        <v>0</v>
      </c>
      <c r="O14" s="142">
        <v>2</v>
      </c>
      <c r="AA14" s="115">
        <v>12</v>
      </c>
      <c r="AB14" s="115">
        <v>0</v>
      </c>
      <c r="AC14" s="115">
        <v>5</v>
      </c>
      <c r="AZ14" s="115">
        <v>1</v>
      </c>
      <c r="BA14" s="115">
        <f t="shared" si="1"/>
        <v>0</v>
      </c>
      <c r="BB14" s="115">
        <f t="shared" si="2"/>
        <v>0</v>
      </c>
      <c r="BC14" s="115">
        <f t="shared" si="3"/>
        <v>0</v>
      </c>
      <c r="BD14" s="115">
        <f t="shared" si="4"/>
        <v>0</v>
      </c>
      <c r="BE14" s="115">
        <f t="shared" si="5"/>
        <v>0</v>
      </c>
      <c r="CZ14" s="115">
        <v>0</v>
      </c>
    </row>
    <row r="15" spans="1:104" x14ac:dyDescent="0.2">
      <c r="A15" s="190" t="s">
        <v>247</v>
      </c>
      <c r="B15" s="204" t="s">
        <v>246</v>
      </c>
      <c r="C15" s="208" t="s">
        <v>49</v>
      </c>
      <c r="D15" s="209" t="s">
        <v>128</v>
      </c>
      <c r="E15" s="210">
        <v>1</v>
      </c>
      <c r="F15" s="211"/>
      <c r="G15" s="196">
        <f t="shared" si="0"/>
        <v>0</v>
      </c>
      <c r="O15" s="142">
        <v>2</v>
      </c>
      <c r="AA15" s="115">
        <v>12</v>
      </c>
      <c r="AB15" s="115">
        <v>0</v>
      </c>
      <c r="AC15" s="115">
        <v>6</v>
      </c>
      <c r="AZ15" s="115">
        <v>1</v>
      </c>
      <c r="BA15" s="115">
        <f t="shared" si="1"/>
        <v>0</v>
      </c>
      <c r="BB15" s="115">
        <f t="shared" si="2"/>
        <v>0</v>
      </c>
      <c r="BC15" s="115">
        <f t="shared" si="3"/>
        <v>0</v>
      </c>
      <c r="BD15" s="115">
        <f t="shared" si="4"/>
        <v>0</v>
      </c>
      <c r="BE15" s="115">
        <f t="shared" si="5"/>
        <v>0</v>
      </c>
      <c r="CZ15" s="115">
        <v>0</v>
      </c>
    </row>
    <row r="16" spans="1:104" x14ac:dyDescent="0.2">
      <c r="A16" s="190" t="s">
        <v>245</v>
      </c>
      <c r="B16" s="204" t="s">
        <v>244</v>
      </c>
      <c r="C16" s="208" t="s">
        <v>266</v>
      </c>
      <c r="D16" s="209" t="s">
        <v>128</v>
      </c>
      <c r="E16" s="210">
        <v>1</v>
      </c>
      <c r="F16" s="211"/>
      <c r="G16" s="196">
        <f t="shared" si="0"/>
        <v>0</v>
      </c>
      <c r="O16" s="142">
        <v>2</v>
      </c>
      <c r="AA16" s="115">
        <v>12</v>
      </c>
      <c r="AB16" s="115">
        <v>0</v>
      </c>
      <c r="AC16" s="115">
        <v>7</v>
      </c>
      <c r="AZ16" s="115">
        <v>1</v>
      </c>
      <c r="BA16" s="115">
        <f t="shared" si="1"/>
        <v>0</v>
      </c>
      <c r="BB16" s="115">
        <f t="shared" si="2"/>
        <v>0</v>
      </c>
      <c r="BC16" s="115">
        <f t="shared" si="3"/>
        <v>0</v>
      </c>
      <c r="BD16" s="115">
        <f t="shared" si="4"/>
        <v>0</v>
      </c>
      <c r="BE16" s="115">
        <f t="shared" si="5"/>
        <v>0</v>
      </c>
      <c r="CZ16" s="115">
        <v>0</v>
      </c>
    </row>
    <row r="17" spans="1:104" x14ac:dyDescent="0.2">
      <c r="A17" s="190" t="s">
        <v>243</v>
      </c>
      <c r="B17" s="204" t="s">
        <v>242</v>
      </c>
      <c r="C17" s="208" t="s">
        <v>49</v>
      </c>
      <c r="D17" s="209" t="s">
        <v>128</v>
      </c>
      <c r="E17" s="210">
        <v>1</v>
      </c>
      <c r="F17" s="211"/>
      <c r="G17" s="196">
        <f t="shared" si="0"/>
        <v>0</v>
      </c>
      <c r="O17" s="142">
        <v>2</v>
      </c>
      <c r="AA17" s="115">
        <v>12</v>
      </c>
      <c r="AB17" s="115">
        <v>0</v>
      </c>
      <c r="AC17" s="115">
        <v>8</v>
      </c>
      <c r="AZ17" s="115">
        <v>1</v>
      </c>
      <c r="BA17" s="115">
        <f t="shared" si="1"/>
        <v>0</v>
      </c>
      <c r="BB17" s="115">
        <f t="shared" si="2"/>
        <v>0</v>
      </c>
      <c r="BC17" s="115">
        <f t="shared" si="3"/>
        <v>0</v>
      </c>
      <c r="BD17" s="115">
        <f t="shared" si="4"/>
        <v>0</v>
      </c>
      <c r="BE17" s="115">
        <f t="shared" si="5"/>
        <v>0</v>
      </c>
      <c r="CZ17" s="115">
        <v>0</v>
      </c>
    </row>
    <row r="18" spans="1:104" x14ac:dyDescent="0.2">
      <c r="A18" s="190" t="s">
        <v>241</v>
      </c>
      <c r="B18" s="204" t="s">
        <v>240</v>
      </c>
      <c r="C18" s="208" t="s">
        <v>267</v>
      </c>
      <c r="D18" s="209" t="s">
        <v>128</v>
      </c>
      <c r="E18" s="210">
        <v>1</v>
      </c>
      <c r="F18" s="211"/>
      <c r="G18" s="196">
        <f t="shared" si="0"/>
        <v>0</v>
      </c>
      <c r="O18" s="142">
        <v>2</v>
      </c>
      <c r="AA18" s="115">
        <v>12</v>
      </c>
      <c r="AB18" s="115">
        <v>0</v>
      </c>
      <c r="AC18" s="115">
        <v>9</v>
      </c>
      <c r="AZ18" s="115">
        <v>1</v>
      </c>
      <c r="BA18" s="115">
        <f t="shared" si="1"/>
        <v>0</v>
      </c>
      <c r="BB18" s="115">
        <f t="shared" si="2"/>
        <v>0</v>
      </c>
      <c r="BC18" s="115">
        <f t="shared" si="3"/>
        <v>0</v>
      </c>
      <c r="BD18" s="115">
        <f t="shared" si="4"/>
        <v>0</v>
      </c>
      <c r="BE18" s="115">
        <f t="shared" si="5"/>
        <v>0</v>
      </c>
      <c r="CZ18" s="115">
        <v>0</v>
      </c>
    </row>
    <row r="19" spans="1:104" x14ac:dyDescent="0.2">
      <c r="A19" s="190" t="s">
        <v>238</v>
      </c>
      <c r="B19" s="204" t="s">
        <v>237</v>
      </c>
      <c r="C19" s="208" t="s">
        <v>49</v>
      </c>
      <c r="D19" s="209" t="s">
        <v>128</v>
      </c>
      <c r="E19" s="210">
        <v>1</v>
      </c>
      <c r="F19" s="211"/>
      <c r="G19" s="196">
        <f t="shared" si="0"/>
        <v>0</v>
      </c>
      <c r="O19" s="142">
        <v>4</v>
      </c>
      <c r="BA19" s="154">
        <f>SUM(BA11:BA18)</f>
        <v>0</v>
      </c>
      <c r="BB19" s="154">
        <f>SUM(BB11:BB18)</f>
        <v>0</v>
      </c>
      <c r="BC19" s="154">
        <f>SUM(BC11:BC18)</f>
        <v>0</v>
      </c>
      <c r="BD19" s="154">
        <f>SUM(BD11:BD18)</f>
        <v>0</v>
      </c>
      <c r="BE19" s="154">
        <f>SUM(BE11:BE18)</f>
        <v>0</v>
      </c>
    </row>
    <row r="20" spans="1:104" ht="22.5" x14ac:dyDescent="0.2">
      <c r="A20" s="190">
        <v>13</v>
      </c>
      <c r="B20" s="204" t="s">
        <v>236</v>
      </c>
      <c r="C20" s="208" t="s">
        <v>272</v>
      </c>
      <c r="D20" s="209" t="s">
        <v>128</v>
      </c>
      <c r="E20" s="210">
        <v>1</v>
      </c>
      <c r="F20" s="211"/>
      <c r="G20" s="200">
        <f t="shared" si="0"/>
        <v>0</v>
      </c>
      <c r="H20" s="141"/>
      <c r="I20" s="141"/>
      <c r="O20" s="142">
        <v>1</v>
      </c>
    </row>
    <row r="21" spans="1:104" x14ac:dyDescent="0.2">
      <c r="A21" s="190">
        <v>14</v>
      </c>
      <c r="B21" s="204" t="s">
        <v>235</v>
      </c>
      <c r="C21" s="208" t="s">
        <v>49</v>
      </c>
      <c r="D21" s="209" t="s">
        <v>128</v>
      </c>
      <c r="E21" s="210">
        <v>1</v>
      </c>
      <c r="F21" s="211"/>
      <c r="G21" s="200">
        <f t="shared" si="0"/>
        <v>0</v>
      </c>
      <c r="O21" s="142">
        <v>2</v>
      </c>
      <c r="AA21" s="115">
        <v>12</v>
      </c>
      <c r="AB21" s="115">
        <v>0</v>
      </c>
      <c r="AC21" s="115">
        <v>10</v>
      </c>
      <c r="AZ21" s="115">
        <v>1</v>
      </c>
      <c r="BA21" s="115">
        <f>IF(AZ21=1,G21,0)</f>
        <v>0</v>
      </c>
      <c r="BB21" s="115">
        <f>IF(AZ21=2,G21,0)</f>
        <v>0</v>
      </c>
      <c r="BC21" s="115">
        <f>IF(AZ21=3,G21,0)</f>
        <v>0</v>
      </c>
      <c r="BD21" s="115">
        <f>IF(AZ21=4,G21,0)</f>
        <v>0</v>
      </c>
      <c r="BE21" s="115">
        <f>IF(AZ21=5,G21,0)</f>
        <v>0</v>
      </c>
      <c r="CZ21" s="115">
        <v>0</v>
      </c>
    </row>
    <row r="22" spans="1:104" x14ac:dyDescent="0.2">
      <c r="A22" s="190">
        <v>15</v>
      </c>
      <c r="B22" s="204" t="s">
        <v>234</v>
      </c>
      <c r="C22" s="208" t="s">
        <v>273</v>
      </c>
      <c r="D22" s="209" t="s">
        <v>128</v>
      </c>
      <c r="E22" s="210">
        <v>1</v>
      </c>
      <c r="F22" s="211"/>
      <c r="G22" s="196">
        <f t="shared" si="0"/>
        <v>0</v>
      </c>
      <c r="O22" s="142">
        <v>4</v>
      </c>
      <c r="BA22" s="154">
        <f>SUM(BA20:BA21)</f>
        <v>0</v>
      </c>
      <c r="BB22" s="154">
        <f>SUM(BB20:BB21)</f>
        <v>0</v>
      </c>
      <c r="BC22" s="154">
        <f>SUM(BC20:BC21)</f>
        <v>0</v>
      </c>
      <c r="BD22" s="154">
        <f>SUM(BD20:BD21)</f>
        <v>0</v>
      </c>
      <c r="BE22" s="154">
        <f>SUM(BE20:BE21)</f>
        <v>0</v>
      </c>
    </row>
    <row r="23" spans="1:104" x14ac:dyDescent="0.2">
      <c r="A23" s="190">
        <v>16</v>
      </c>
      <c r="B23" s="204" t="s">
        <v>233</v>
      </c>
      <c r="C23" s="208" t="s">
        <v>49</v>
      </c>
      <c r="D23" s="209" t="s">
        <v>128</v>
      </c>
      <c r="E23" s="210">
        <v>1</v>
      </c>
      <c r="F23" s="211"/>
      <c r="G23" s="200">
        <f t="shared" si="0"/>
        <v>0</v>
      </c>
      <c r="H23" s="141"/>
      <c r="I23" s="141"/>
      <c r="O23" s="142">
        <v>1</v>
      </c>
    </row>
    <row r="24" spans="1:104" ht="22.5" x14ac:dyDescent="0.2">
      <c r="A24" s="190">
        <v>17</v>
      </c>
      <c r="B24" s="204" t="s">
        <v>232</v>
      </c>
      <c r="C24" s="208" t="s">
        <v>268</v>
      </c>
      <c r="D24" s="209" t="s">
        <v>128</v>
      </c>
      <c r="E24" s="210">
        <v>1</v>
      </c>
      <c r="F24" s="211"/>
      <c r="G24" s="200">
        <f t="shared" si="0"/>
        <v>0</v>
      </c>
      <c r="O24" s="142">
        <v>2</v>
      </c>
      <c r="AA24" s="115">
        <v>12</v>
      </c>
      <c r="AB24" s="115">
        <v>0</v>
      </c>
      <c r="AC24" s="115">
        <v>11</v>
      </c>
      <c r="AZ24" s="115">
        <v>2</v>
      </c>
      <c r="BA24" s="115">
        <f>IF(AZ24=1,G24,0)</f>
        <v>0</v>
      </c>
      <c r="BB24" s="115">
        <f>IF(AZ24=2,G24,0)</f>
        <v>0</v>
      </c>
      <c r="BC24" s="115">
        <f>IF(AZ24=3,G24,0)</f>
        <v>0</v>
      </c>
      <c r="BD24" s="115">
        <f>IF(AZ24=4,G24,0)</f>
        <v>0</v>
      </c>
      <c r="BE24" s="115">
        <f>IF(AZ24=5,G24,0)</f>
        <v>0</v>
      </c>
      <c r="CZ24" s="115">
        <v>0</v>
      </c>
    </row>
    <row r="25" spans="1:104" x14ac:dyDescent="0.2">
      <c r="A25" s="190">
        <v>18</v>
      </c>
      <c r="B25" s="204" t="s">
        <v>231</v>
      </c>
      <c r="C25" s="208" t="s">
        <v>49</v>
      </c>
      <c r="D25" s="209" t="s">
        <v>128</v>
      </c>
      <c r="E25" s="210">
        <v>1</v>
      </c>
      <c r="F25" s="211"/>
      <c r="G25" s="196">
        <f t="shared" si="0"/>
        <v>0</v>
      </c>
      <c r="O25" s="142">
        <v>2</v>
      </c>
      <c r="AA25" s="115">
        <v>12</v>
      </c>
      <c r="AB25" s="115">
        <v>0</v>
      </c>
      <c r="AC25" s="115">
        <v>12</v>
      </c>
      <c r="AZ25" s="115">
        <v>2</v>
      </c>
      <c r="BA25" s="115">
        <f>IF(AZ25=1,G25,0)</f>
        <v>0</v>
      </c>
      <c r="BB25" s="115">
        <f>IF(AZ25=2,G25,0)</f>
        <v>0</v>
      </c>
      <c r="BC25" s="115">
        <f>IF(AZ25=3,G25,0)</f>
        <v>0</v>
      </c>
      <c r="BD25" s="115">
        <f>IF(AZ25=4,G25,0)</f>
        <v>0</v>
      </c>
      <c r="BE25" s="115">
        <f>IF(AZ25=5,G25,0)</f>
        <v>0</v>
      </c>
      <c r="CZ25" s="115">
        <v>0</v>
      </c>
    </row>
    <row r="26" spans="1:104" x14ac:dyDescent="0.2">
      <c r="A26" s="190">
        <v>19</v>
      </c>
      <c r="B26" s="204" t="s">
        <v>229</v>
      </c>
      <c r="C26" s="208" t="s">
        <v>230</v>
      </c>
      <c r="D26" s="209"/>
      <c r="E26" s="210">
        <v>6</v>
      </c>
      <c r="F26" s="211"/>
      <c r="G26" s="196">
        <f t="shared" si="0"/>
        <v>0</v>
      </c>
      <c r="O26" s="142">
        <v>2</v>
      </c>
      <c r="AA26" s="115">
        <v>12</v>
      </c>
      <c r="AB26" s="115">
        <v>0</v>
      </c>
      <c r="AC26" s="115">
        <v>13</v>
      </c>
      <c r="AZ26" s="115">
        <v>2</v>
      </c>
      <c r="BA26" s="115">
        <f>IF(AZ26=1,G26,0)</f>
        <v>0</v>
      </c>
      <c r="BB26" s="115">
        <f>IF(AZ26=2,G26,0)</f>
        <v>0</v>
      </c>
      <c r="BC26" s="115">
        <f>IF(AZ26=3,G26,0)</f>
        <v>0</v>
      </c>
      <c r="BD26" s="115">
        <f>IF(AZ26=4,G26,0)</f>
        <v>0</v>
      </c>
      <c r="BE26" s="115">
        <f>IF(AZ26=5,G26,0)</f>
        <v>0</v>
      </c>
      <c r="CZ26" s="115">
        <v>0</v>
      </c>
    </row>
    <row r="27" spans="1:104" x14ac:dyDescent="0.2">
      <c r="A27" s="182"/>
      <c r="B27" s="204"/>
      <c r="C27" s="208" t="s">
        <v>228</v>
      </c>
      <c r="D27" s="209" t="s">
        <v>128</v>
      </c>
      <c r="E27" s="210">
        <v>1</v>
      </c>
      <c r="F27" s="211"/>
      <c r="G27" s="196">
        <f t="shared" si="0"/>
        <v>0</v>
      </c>
      <c r="O27" s="142">
        <v>4</v>
      </c>
      <c r="BA27" s="154">
        <f>SUM(BA23:BA26)</f>
        <v>0</v>
      </c>
      <c r="BB27" s="154">
        <f>SUM(BB23:BB26)</f>
        <v>0</v>
      </c>
      <c r="BC27" s="154">
        <f>SUM(BC23:BC26)</f>
        <v>0</v>
      </c>
      <c r="BD27" s="154">
        <f>SUM(BD23:BD26)</f>
        <v>0</v>
      </c>
      <c r="BE27" s="154">
        <f>SUM(BE23:BE26)</f>
        <v>0</v>
      </c>
    </row>
    <row r="28" spans="1:104" x14ac:dyDescent="0.2">
      <c r="A28" s="182"/>
      <c r="B28" s="204"/>
      <c r="C28" s="208" t="s">
        <v>4</v>
      </c>
      <c r="D28" s="209" t="s">
        <v>4</v>
      </c>
      <c r="E28" s="210" t="s">
        <v>4</v>
      </c>
      <c r="F28" s="211"/>
      <c r="G28" s="196"/>
      <c r="H28" s="141"/>
      <c r="I28" s="141"/>
      <c r="O28" s="142">
        <v>1</v>
      </c>
    </row>
    <row r="29" spans="1:104" x14ac:dyDescent="0.2">
      <c r="A29" s="182">
        <v>20</v>
      </c>
      <c r="B29" s="204" t="s">
        <v>226</v>
      </c>
      <c r="C29" s="212" t="s">
        <v>227</v>
      </c>
      <c r="D29" s="209" t="s">
        <v>4</v>
      </c>
      <c r="E29" s="210" t="s">
        <v>4</v>
      </c>
      <c r="F29" s="211"/>
      <c r="G29" s="196"/>
      <c r="O29" s="142">
        <v>2</v>
      </c>
      <c r="AA29" s="115">
        <v>12</v>
      </c>
      <c r="AB29" s="115">
        <v>0</v>
      </c>
      <c r="AC29" s="115">
        <v>14</v>
      </c>
      <c r="AZ29" s="115">
        <v>2</v>
      </c>
      <c r="BA29" s="115">
        <f>IF(AZ29=1,G29,0)</f>
        <v>0</v>
      </c>
      <c r="BB29" s="115">
        <f>IF(AZ29=2,G29,0)</f>
        <v>0</v>
      </c>
      <c r="BC29" s="115">
        <f>IF(AZ29=3,G29,0)</f>
        <v>0</v>
      </c>
      <c r="BD29" s="115">
        <f>IF(AZ29=4,G29,0)</f>
        <v>0</v>
      </c>
      <c r="BE29" s="115">
        <f>IF(AZ29=5,G29,0)</f>
        <v>0</v>
      </c>
      <c r="CZ29" s="115">
        <v>1.47E-3</v>
      </c>
    </row>
    <row r="30" spans="1:104" x14ac:dyDescent="0.2">
      <c r="A30" s="182">
        <v>21</v>
      </c>
      <c r="B30" s="204" t="s">
        <v>224</v>
      </c>
      <c r="C30" s="208" t="s">
        <v>225</v>
      </c>
      <c r="D30" s="209" t="s">
        <v>126</v>
      </c>
      <c r="E30" s="210">
        <v>150</v>
      </c>
      <c r="F30" s="211"/>
      <c r="G30" s="196">
        <f t="shared" ref="G30:G48" si="6">E30*F30</f>
        <v>0</v>
      </c>
      <c r="O30" s="142">
        <v>2</v>
      </c>
      <c r="AA30" s="115">
        <v>12</v>
      </c>
      <c r="AB30" s="115">
        <v>0</v>
      </c>
      <c r="AC30" s="115">
        <v>15</v>
      </c>
      <c r="AZ30" s="115">
        <v>2</v>
      </c>
      <c r="BA30" s="115">
        <f>IF(AZ30=1,G30,0)</f>
        <v>0</v>
      </c>
      <c r="BB30" s="115">
        <f>IF(AZ30=2,G30,0)</f>
        <v>0</v>
      </c>
      <c r="BC30" s="115">
        <f>IF(AZ30=3,G30,0)</f>
        <v>0</v>
      </c>
      <c r="BD30" s="115">
        <f>IF(AZ30=4,G30,0)</f>
        <v>0</v>
      </c>
      <c r="BE30" s="115">
        <f>IF(AZ30=5,G30,0)</f>
        <v>0</v>
      </c>
      <c r="CZ30" s="115">
        <v>0</v>
      </c>
    </row>
    <row r="31" spans="1:104" x14ac:dyDescent="0.2">
      <c r="A31" s="182">
        <v>22</v>
      </c>
      <c r="B31" s="204" t="s">
        <v>223</v>
      </c>
      <c r="C31" s="208" t="s">
        <v>49</v>
      </c>
      <c r="D31" s="209" t="s">
        <v>126</v>
      </c>
      <c r="E31" s="210">
        <v>150</v>
      </c>
      <c r="F31" s="211"/>
      <c r="G31" s="196">
        <f t="shared" si="6"/>
        <v>0</v>
      </c>
      <c r="O31" s="142">
        <v>4</v>
      </c>
      <c r="BA31" s="154">
        <f>SUM(BA28:BA30)</f>
        <v>0</v>
      </c>
      <c r="BB31" s="154">
        <f>SUM(BB28:BB30)</f>
        <v>0</v>
      </c>
      <c r="BC31" s="154">
        <f>SUM(BC28:BC30)</f>
        <v>0</v>
      </c>
      <c r="BD31" s="154">
        <f>SUM(BD28:BD30)</f>
        <v>0</v>
      </c>
      <c r="BE31" s="154">
        <f>SUM(BE28:BE30)</f>
        <v>0</v>
      </c>
    </row>
    <row r="32" spans="1:104" x14ac:dyDescent="0.2">
      <c r="A32" s="190">
        <v>23</v>
      </c>
      <c r="B32" s="203" t="s">
        <v>221</v>
      </c>
      <c r="C32" s="208" t="s">
        <v>222</v>
      </c>
      <c r="D32" s="209" t="s">
        <v>126</v>
      </c>
      <c r="E32" s="210">
        <v>85</v>
      </c>
      <c r="F32" s="211"/>
      <c r="G32" s="196">
        <f t="shared" si="6"/>
        <v>0</v>
      </c>
      <c r="H32" s="141"/>
      <c r="I32" s="141"/>
      <c r="O32" s="142">
        <v>1</v>
      </c>
    </row>
    <row r="33" spans="1:7" x14ac:dyDescent="0.2">
      <c r="A33" s="198">
        <v>24</v>
      </c>
      <c r="B33" s="197" t="s">
        <v>220</v>
      </c>
      <c r="C33" s="208" t="s">
        <v>49</v>
      </c>
      <c r="D33" s="209" t="s">
        <v>126</v>
      </c>
      <c r="E33" s="210">
        <v>85</v>
      </c>
      <c r="F33" s="211"/>
      <c r="G33" s="196">
        <f t="shared" si="6"/>
        <v>0</v>
      </c>
    </row>
    <row r="34" spans="1:7" x14ac:dyDescent="0.2">
      <c r="A34" s="198">
        <v>25</v>
      </c>
      <c r="B34" s="197" t="s">
        <v>218</v>
      </c>
      <c r="C34" s="208" t="s">
        <v>219</v>
      </c>
      <c r="D34" s="209" t="s">
        <v>126</v>
      </c>
      <c r="E34" s="210">
        <v>5</v>
      </c>
      <c r="F34" s="211"/>
      <c r="G34" s="196">
        <f t="shared" si="6"/>
        <v>0</v>
      </c>
    </row>
    <row r="35" spans="1:7" x14ac:dyDescent="0.2">
      <c r="A35" s="198">
        <v>26</v>
      </c>
      <c r="B35" s="197" t="s">
        <v>217</v>
      </c>
      <c r="C35" s="208" t="s">
        <v>49</v>
      </c>
      <c r="D35" s="209" t="s">
        <v>126</v>
      </c>
      <c r="E35" s="210">
        <v>5</v>
      </c>
      <c r="F35" s="211"/>
      <c r="G35" s="196">
        <f t="shared" si="6"/>
        <v>0</v>
      </c>
    </row>
    <row r="36" spans="1:7" x14ac:dyDescent="0.2">
      <c r="A36" s="198">
        <v>27</v>
      </c>
      <c r="B36" s="197" t="s">
        <v>215</v>
      </c>
      <c r="C36" s="208" t="s">
        <v>216</v>
      </c>
      <c r="D36" s="209" t="s">
        <v>126</v>
      </c>
      <c r="E36" s="210">
        <v>75</v>
      </c>
      <c r="F36" s="211"/>
      <c r="G36" s="196">
        <f t="shared" si="6"/>
        <v>0</v>
      </c>
    </row>
    <row r="37" spans="1:7" x14ac:dyDescent="0.2">
      <c r="A37" s="198">
        <v>28</v>
      </c>
      <c r="B37" s="197" t="s">
        <v>214</v>
      </c>
      <c r="C37" s="208" t="s">
        <v>49</v>
      </c>
      <c r="D37" s="209" t="s">
        <v>126</v>
      </c>
      <c r="E37" s="210">
        <v>75</v>
      </c>
      <c r="F37" s="211"/>
      <c r="G37" s="196">
        <f t="shared" si="6"/>
        <v>0</v>
      </c>
    </row>
    <row r="38" spans="1:7" x14ac:dyDescent="0.2">
      <c r="A38" s="198">
        <v>29</v>
      </c>
      <c r="B38" s="197" t="s">
        <v>212</v>
      </c>
      <c r="C38" s="208" t="s">
        <v>213</v>
      </c>
      <c r="D38" s="209" t="s">
        <v>126</v>
      </c>
      <c r="E38" s="210">
        <v>13</v>
      </c>
      <c r="F38" s="211"/>
      <c r="G38" s="196">
        <f t="shared" si="6"/>
        <v>0</v>
      </c>
    </row>
    <row r="39" spans="1:7" x14ac:dyDescent="0.2">
      <c r="A39" s="198">
        <v>30</v>
      </c>
      <c r="B39" s="197" t="s">
        <v>211</v>
      </c>
      <c r="C39" s="208" t="s">
        <v>49</v>
      </c>
      <c r="D39" s="209" t="s">
        <v>126</v>
      </c>
      <c r="E39" s="210">
        <v>13</v>
      </c>
      <c r="F39" s="211"/>
      <c r="G39" s="196">
        <f t="shared" si="6"/>
        <v>0</v>
      </c>
    </row>
    <row r="40" spans="1:7" x14ac:dyDescent="0.2">
      <c r="A40" s="198">
        <v>31</v>
      </c>
      <c r="B40" s="197" t="s">
        <v>209</v>
      </c>
      <c r="C40" s="208" t="s">
        <v>210</v>
      </c>
      <c r="D40" s="209" t="s">
        <v>126</v>
      </c>
      <c r="E40" s="210">
        <v>10</v>
      </c>
      <c r="F40" s="211"/>
      <c r="G40" s="196">
        <f t="shared" si="6"/>
        <v>0</v>
      </c>
    </row>
    <row r="41" spans="1:7" x14ac:dyDescent="0.2">
      <c r="A41" s="198">
        <v>32</v>
      </c>
      <c r="B41" s="197" t="s">
        <v>208</v>
      </c>
      <c r="C41" s="208" t="s">
        <v>49</v>
      </c>
      <c r="D41" s="209" t="s">
        <v>126</v>
      </c>
      <c r="E41" s="210">
        <v>10</v>
      </c>
      <c r="F41" s="211"/>
      <c r="G41" s="196">
        <f t="shared" si="6"/>
        <v>0</v>
      </c>
    </row>
    <row r="42" spans="1:7" x14ac:dyDescent="0.2">
      <c r="A42" s="198">
        <v>33</v>
      </c>
      <c r="B42" s="197" t="s">
        <v>206</v>
      </c>
      <c r="C42" s="208" t="s">
        <v>207</v>
      </c>
      <c r="D42" s="209" t="s">
        <v>128</v>
      </c>
      <c r="E42" s="210">
        <v>25</v>
      </c>
      <c r="F42" s="211"/>
      <c r="G42" s="196">
        <f t="shared" si="6"/>
        <v>0</v>
      </c>
    </row>
    <row r="43" spans="1:7" x14ac:dyDescent="0.2">
      <c r="A43" s="198">
        <v>34</v>
      </c>
      <c r="B43" s="197" t="s">
        <v>205</v>
      </c>
      <c r="C43" s="208" t="s">
        <v>49</v>
      </c>
      <c r="D43" s="209" t="s">
        <v>203</v>
      </c>
      <c r="E43" s="210">
        <v>10</v>
      </c>
      <c r="F43" s="211"/>
      <c r="G43" s="196">
        <f t="shared" si="6"/>
        <v>0</v>
      </c>
    </row>
    <row r="44" spans="1:7" x14ac:dyDescent="0.2">
      <c r="A44" s="198">
        <v>35</v>
      </c>
      <c r="B44" s="197" t="s">
        <v>202</v>
      </c>
      <c r="C44" s="208" t="s">
        <v>204</v>
      </c>
      <c r="D44" s="209" t="s">
        <v>203</v>
      </c>
      <c r="E44" s="210">
        <v>10</v>
      </c>
      <c r="F44" s="211"/>
      <c r="G44" s="196">
        <f t="shared" si="6"/>
        <v>0</v>
      </c>
    </row>
    <row r="45" spans="1:7" x14ac:dyDescent="0.2">
      <c r="A45" s="198">
        <v>36</v>
      </c>
      <c r="B45" s="197" t="s">
        <v>200</v>
      </c>
      <c r="C45" s="208" t="s">
        <v>201</v>
      </c>
      <c r="D45" s="209" t="s">
        <v>128</v>
      </c>
      <c r="E45" s="210">
        <v>5</v>
      </c>
      <c r="F45" s="211"/>
      <c r="G45" s="196">
        <f t="shared" si="6"/>
        <v>0</v>
      </c>
    </row>
    <row r="46" spans="1:7" x14ac:dyDescent="0.2">
      <c r="A46" s="198">
        <v>37</v>
      </c>
      <c r="B46" s="199" t="s">
        <v>199</v>
      </c>
      <c r="C46" s="208" t="s">
        <v>49</v>
      </c>
      <c r="D46" s="209" t="s">
        <v>128</v>
      </c>
      <c r="E46" s="210">
        <v>5</v>
      </c>
      <c r="F46" s="211"/>
      <c r="G46" s="196">
        <f t="shared" si="6"/>
        <v>0</v>
      </c>
    </row>
    <row r="47" spans="1:7" x14ac:dyDescent="0.2">
      <c r="A47" s="198">
        <v>38</v>
      </c>
      <c r="B47" s="197" t="s">
        <v>197</v>
      </c>
      <c r="C47" s="208" t="s">
        <v>198</v>
      </c>
      <c r="D47" s="209" t="s">
        <v>128</v>
      </c>
      <c r="E47" s="210">
        <v>20</v>
      </c>
      <c r="F47" s="211"/>
      <c r="G47" s="196">
        <f t="shared" si="6"/>
        <v>0</v>
      </c>
    </row>
    <row r="48" spans="1:7" x14ac:dyDescent="0.2">
      <c r="A48" s="198"/>
      <c r="B48" s="197"/>
      <c r="C48" s="208" t="s">
        <v>196</v>
      </c>
      <c r="D48" s="209" t="s">
        <v>126</v>
      </c>
      <c r="E48" s="210">
        <v>35</v>
      </c>
      <c r="F48" s="211"/>
      <c r="G48" s="196">
        <f t="shared" si="6"/>
        <v>0</v>
      </c>
    </row>
    <row r="49" spans="1:7" x14ac:dyDescent="0.2">
      <c r="A49" s="198"/>
      <c r="B49" s="197"/>
      <c r="C49" s="208"/>
      <c r="D49" s="209"/>
      <c r="E49" s="210"/>
      <c r="F49" s="211"/>
      <c r="G49" s="196"/>
    </row>
    <row r="50" spans="1:7" x14ac:dyDescent="0.2">
      <c r="A50" s="202">
        <v>39</v>
      </c>
      <c r="B50" s="201" t="s">
        <v>194</v>
      </c>
      <c r="C50" s="212" t="s">
        <v>269</v>
      </c>
      <c r="D50" s="209" t="s">
        <v>195</v>
      </c>
      <c r="E50" s="210" t="s">
        <v>4</v>
      </c>
      <c r="F50" s="211"/>
      <c r="G50" s="200"/>
    </row>
    <row r="51" spans="1:7" ht="45" x14ac:dyDescent="0.2">
      <c r="A51" s="198">
        <v>40</v>
      </c>
      <c r="B51" s="197" t="s">
        <v>192</v>
      </c>
      <c r="C51" s="208" t="s">
        <v>193</v>
      </c>
      <c r="D51" s="209" t="s">
        <v>128</v>
      </c>
      <c r="E51" s="210">
        <v>1</v>
      </c>
      <c r="F51" s="211"/>
      <c r="G51" s="200">
        <f t="shared" ref="G51:G56" si="7">E51*F51</f>
        <v>0</v>
      </c>
    </row>
    <row r="52" spans="1:7" x14ac:dyDescent="0.2">
      <c r="A52" s="198">
        <v>41</v>
      </c>
      <c r="B52" s="197" t="s">
        <v>191</v>
      </c>
      <c r="C52" s="208" t="s">
        <v>49</v>
      </c>
      <c r="D52" s="209" t="s">
        <v>126</v>
      </c>
      <c r="E52" s="210">
        <v>1</v>
      </c>
      <c r="F52" s="211"/>
      <c r="G52" s="196">
        <f t="shared" si="7"/>
        <v>0</v>
      </c>
    </row>
    <row r="53" spans="1:7" x14ac:dyDescent="0.2">
      <c r="A53" s="198">
        <v>42</v>
      </c>
      <c r="B53" s="197" t="s">
        <v>189</v>
      </c>
      <c r="C53" s="208" t="s">
        <v>190</v>
      </c>
      <c r="D53" s="209" t="s">
        <v>128</v>
      </c>
      <c r="E53" s="210">
        <v>1</v>
      </c>
      <c r="F53" s="211"/>
      <c r="G53" s="196">
        <f t="shared" si="7"/>
        <v>0</v>
      </c>
    </row>
    <row r="54" spans="1:7" x14ac:dyDescent="0.2">
      <c r="A54" s="198">
        <v>43</v>
      </c>
      <c r="B54" s="197" t="s">
        <v>187</v>
      </c>
      <c r="C54" s="208" t="s">
        <v>188</v>
      </c>
      <c r="D54" s="209" t="s">
        <v>128</v>
      </c>
      <c r="E54" s="210">
        <v>1</v>
      </c>
      <c r="F54" s="211"/>
      <c r="G54" s="196">
        <f t="shared" si="7"/>
        <v>0</v>
      </c>
    </row>
    <row r="55" spans="1:7" x14ac:dyDescent="0.2">
      <c r="A55" s="198"/>
      <c r="B55" s="197"/>
      <c r="C55" s="208" t="s">
        <v>270</v>
      </c>
      <c r="D55" s="209" t="s">
        <v>128</v>
      </c>
      <c r="E55" s="210">
        <v>1</v>
      </c>
      <c r="F55" s="211"/>
      <c r="G55" s="196">
        <f t="shared" si="7"/>
        <v>0</v>
      </c>
    </row>
    <row r="56" spans="1:7" x14ac:dyDescent="0.2">
      <c r="A56" s="198"/>
      <c r="B56" s="197"/>
      <c r="C56" s="208"/>
      <c r="D56" s="209"/>
      <c r="E56" s="210"/>
      <c r="F56" s="211"/>
      <c r="G56" s="196">
        <f t="shared" si="7"/>
        <v>0</v>
      </c>
    </row>
    <row r="57" spans="1:7" x14ac:dyDescent="0.2">
      <c r="A57" s="198">
        <v>44</v>
      </c>
      <c r="B57" s="197" t="s">
        <v>186</v>
      </c>
      <c r="C57" s="212" t="s">
        <v>271</v>
      </c>
      <c r="D57" s="209"/>
      <c r="E57" s="210"/>
      <c r="F57" s="211"/>
      <c r="G57" s="196">
        <f>F57</f>
        <v>0</v>
      </c>
    </row>
    <row r="58" spans="1:7" x14ac:dyDescent="0.2">
      <c r="A58" s="198">
        <v>45</v>
      </c>
      <c r="B58" s="199" t="s">
        <v>184</v>
      </c>
      <c r="C58" s="208" t="s">
        <v>185</v>
      </c>
      <c r="D58" s="209" t="s">
        <v>27</v>
      </c>
      <c r="E58" s="210"/>
      <c r="F58" s="211"/>
      <c r="G58" s="196">
        <f>F58</f>
        <v>0</v>
      </c>
    </row>
    <row r="59" spans="1:7" x14ac:dyDescent="0.2">
      <c r="A59" s="198">
        <v>46</v>
      </c>
      <c r="B59" s="197" t="s">
        <v>181</v>
      </c>
      <c r="C59" s="208" t="s">
        <v>183</v>
      </c>
      <c r="D59" s="209" t="s">
        <v>27</v>
      </c>
      <c r="E59" s="210"/>
      <c r="F59" s="211"/>
      <c r="G59" s="196">
        <f>F59</f>
        <v>0</v>
      </c>
    </row>
    <row r="60" spans="1:7" x14ac:dyDescent="0.2">
      <c r="A60" s="198">
        <v>47</v>
      </c>
      <c r="B60" s="197" t="s">
        <v>275</v>
      </c>
      <c r="C60" s="208" t="s">
        <v>182</v>
      </c>
      <c r="D60" s="209" t="s">
        <v>27</v>
      </c>
      <c r="E60" s="210"/>
      <c r="F60" s="211"/>
      <c r="G60" s="196">
        <f t="shared" ref="G60:G61" si="8">F60</f>
        <v>0</v>
      </c>
    </row>
    <row r="61" spans="1:7" s="193" customFormat="1" x14ac:dyDescent="0.2">
      <c r="A61" s="213">
        <v>48</v>
      </c>
      <c r="B61" s="214" t="s">
        <v>274</v>
      </c>
      <c r="C61" s="208" t="s">
        <v>180</v>
      </c>
      <c r="D61" s="209"/>
      <c r="E61" s="210"/>
      <c r="F61" s="211"/>
      <c r="G61" s="196">
        <f t="shared" si="8"/>
        <v>0</v>
      </c>
    </row>
    <row r="62" spans="1:7" s="193" customFormat="1" x14ac:dyDescent="0.2">
      <c r="A62" s="194"/>
      <c r="B62" s="194" t="s">
        <v>276</v>
      </c>
      <c r="C62" s="194" t="s">
        <v>277</v>
      </c>
      <c r="D62" s="194"/>
      <c r="E62" s="195"/>
      <c r="F62" s="194"/>
      <c r="G62" s="167">
        <f>SUM(G8:G61)</f>
        <v>0</v>
      </c>
    </row>
    <row r="63" spans="1:7" x14ac:dyDescent="0.2">
      <c r="A63" s="155"/>
      <c r="B63" s="155" t="s">
        <v>282</v>
      </c>
      <c r="C63" s="155"/>
      <c r="D63" s="155"/>
      <c r="E63" s="162"/>
      <c r="F63" s="155"/>
      <c r="G63" s="155"/>
    </row>
    <row r="64" spans="1:7" x14ac:dyDescent="0.2">
      <c r="A64" s="155"/>
      <c r="B64" s="155"/>
      <c r="C64" s="155"/>
      <c r="D64" s="155"/>
      <c r="E64" s="162"/>
      <c r="F64" s="155"/>
      <c r="G64" s="155"/>
    </row>
    <row r="65" spans="1:7" x14ac:dyDescent="0.2">
      <c r="A65" s="155"/>
      <c r="B65" s="155"/>
      <c r="C65" s="155"/>
      <c r="D65" s="155"/>
      <c r="E65" s="162"/>
      <c r="F65" s="155"/>
      <c r="G65" s="155"/>
    </row>
    <row r="66" spans="1:7" x14ac:dyDescent="0.2">
      <c r="A66" s="155"/>
      <c r="B66" s="155"/>
      <c r="C66" s="155"/>
      <c r="D66" s="155"/>
      <c r="E66" s="162"/>
      <c r="F66" s="155"/>
      <c r="G66" s="15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53</vt:i4>
      </vt:variant>
    </vt:vector>
  </HeadingPairs>
  <TitlesOfParts>
    <vt:vector size="58" baseType="lpstr">
      <vt:lpstr>Krycí list</vt:lpstr>
      <vt:lpstr>Rekapitulace</vt:lpstr>
      <vt:lpstr>100stavební</vt:lpstr>
      <vt:lpstr>410 PS</vt:lpstr>
      <vt:lpstr>700 MaR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'100stavební'!Názvy_tisku</vt:lpstr>
      <vt:lpstr>'410 PS'!Názvy_tisku</vt:lpstr>
      <vt:lpstr>'700 MaR'!Názvy_tisku</vt:lpstr>
      <vt:lpstr>Rekapitulace!Názvy_tisku</vt:lpstr>
      <vt:lpstr>Objednatel</vt:lpstr>
      <vt:lpstr>'100stavební'!Oblast_tisku</vt:lpstr>
      <vt:lpstr>'410 PS'!Oblast_tisku</vt:lpstr>
      <vt:lpstr>'700 MaR'!Oblast_tisku</vt:lpstr>
      <vt:lpstr>'Krycí list'!Oblast_tisku</vt:lpstr>
      <vt:lpstr>Rekapitulace!Oblast_tisku</vt:lpstr>
      <vt:lpstr>PocetMJ</vt:lpstr>
      <vt:lpstr>Poznamka</vt:lpstr>
      <vt:lpstr>Projektant</vt:lpstr>
      <vt:lpstr>PSV</vt:lpstr>
      <vt:lpstr>'410 PS'!SloupecCC</vt:lpstr>
      <vt:lpstr>'700 MaR'!SloupecCC</vt:lpstr>
      <vt:lpstr>SloupecCC</vt:lpstr>
      <vt:lpstr>'410 PS'!SloupecCisloPol</vt:lpstr>
      <vt:lpstr>'700 MaR'!SloupecCisloPol</vt:lpstr>
      <vt:lpstr>SloupecCisloPol</vt:lpstr>
      <vt:lpstr>'410 PS'!SloupecJC</vt:lpstr>
      <vt:lpstr>'700 MaR'!SloupecJC</vt:lpstr>
      <vt:lpstr>SloupecJC</vt:lpstr>
      <vt:lpstr>'410 PS'!SloupecMJ</vt:lpstr>
      <vt:lpstr>'700 MaR'!SloupecMJ</vt:lpstr>
      <vt:lpstr>SloupecMJ</vt:lpstr>
      <vt:lpstr>'410 PS'!SloupecMnozstvi</vt:lpstr>
      <vt:lpstr>'700 MaR'!SloupecMnozstvi</vt:lpstr>
      <vt:lpstr>SloupecMnozstvi</vt:lpstr>
      <vt:lpstr>'410 PS'!SloupecNazPol</vt:lpstr>
      <vt:lpstr>'700 MaR'!SloupecNazPol</vt:lpstr>
      <vt:lpstr>SloupecNazPol</vt:lpstr>
      <vt:lpstr>'410 PS'!SloupecPC</vt:lpstr>
      <vt:lpstr>'700 MaR'!SloupecPC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Boukalová</dc:creator>
  <cp:lastModifiedBy>Jarmila Boukalová</cp:lastModifiedBy>
  <dcterms:created xsi:type="dcterms:W3CDTF">2011-10-09T07:28:14Z</dcterms:created>
  <dcterms:modified xsi:type="dcterms:W3CDTF">2011-10-14T17:42:19Z</dcterms:modified>
</cp:coreProperties>
</file>