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640" activeTab="0"/>
  </bookViews>
  <sheets>
    <sheet name="Položky" sheetId="1" r:id="rId1"/>
  </sheets>
  <externalReferences>
    <externalReference r:id="rId4"/>
  </externalReference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'Položky'!$17:$19</definedName>
    <definedName name="Objednatel">#REF!</definedName>
    <definedName name="_xlnm.Print_Area" localSheetId="0">'Položky'!$B$2:$H$64</definedName>
    <definedName name="PocetMJ">#REF!</definedName>
    <definedName name="pokus">'[1]Položky'!$B$6</definedName>
    <definedName name="pokus10">#REF!</definedName>
    <definedName name="pokus11">#REF!</definedName>
    <definedName name="pokus12">#REF!</definedName>
    <definedName name="pokus13">#REF!</definedName>
    <definedName name="pokus14">#REF!</definedName>
    <definedName name="pokus15">#REF!</definedName>
    <definedName name="pokus16">#REF!</definedName>
    <definedName name="pokus17">#REF!</definedName>
    <definedName name="pokus18">#REF!</definedName>
    <definedName name="pokus2">'[1]Položky'!$I$6</definedName>
    <definedName name="pokus3">'[1]Položky'!$F$6</definedName>
    <definedName name="pokus4">'[1]Položky'!$H$6</definedName>
    <definedName name="pokus5">'[1]Položky'!$D$6</definedName>
    <definedName name="pokus6">'[1]Položky'!$E$6</definedName>
    <definedName name="pokus7">'[1]Položky'!$C$6</definedName>
    <definedName name="pokus8">'[1]Položky'!$A$6</definedName>
    <definedName name="pokus9">'[1]Položky'!#REF!</definedName>
    <definedName name="Poznamka">#REF!</definedName>
    <definedName name="Projektant">#REF!</definedName>
    <definedName name="PSV">#REF!</definedName>
    <definedName name="PSV0">'Položky'!#REF!</definedName>
    <definedName name="SloupecCC">'Položky'!$H$19</definedName>
    <definedName name="SloupecCisloPol">'Položky'!$C$19</definedName>
    <definedName name="SloupecCH">'Položky'!#REF!</definedName>
    <definedName name="SloupecJC">'Položky'!$G$19</definedName>
    <definedName name="SloupecJH">'Položky'!#REF!</definedName>
    <definedName name="SloupecMJ">'Položky'!$E$19</definedName>
    <definedName name="SloupecMnozstvi">'Položky'!$F$19</definedName>
    <definedName name="SloupecNazPol">'Položky'!$D$19</definedName>
    <definedName name="SloupecPC">'Položky'!$B$19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<sst xmlns="http://schemas.openxmlformats.org/spreadsheetml/2006/main" count="79" uniqueCount="56">
  <si>
    <t>DPH</t>
  </si>
  <si>
    <t>HSV</t>
  </si>
  <si>
    <t>PSV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</si>
  <si>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</si>
  <si>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</si>
  <si>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</si>
  <si>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</si>
  <si>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</si>
  <si>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</si>
  <si>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</si>
  <si>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</si>
  <si>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</si>
  <si>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m3</t>
  </si>
  <si>
    <t>t</t>
  </si>
  <si>
    <t>Bourání konstrukcí</t>
  </si>
  <si>
    <t>Bourání dlaždic keramických tl. 1 cm, nad 1 m2</t>
  </si>
  <si>
    <t>m2</t>
  </si>
  <si>
    <t>m</t>
  </si>
  <si>
    <t>Izolace proti vodě</t>
  </si>
  <si>
    <t>Vnitřní kanalizace</t>
  </si>
  <si>
    <t>Podlahy z dlaždic a obklady</t>
  </si>
  <si>
    <t>CELKEM BEZ DPH</t>
  </si>
  <si>
    <t>CELKEM VČETNĚ DPH</t>
  </si>
  <si>
    <t>Práce a dodávky CELKEM</t>
  </si>
  <si>
    <t>Projektové práce</t>
  </si>
  <si>
    <t>Odtstranění stáv. hydroizolace</t>
  </si>
  <si>
    <t>Bourání obkladů keramických vč. podkladu</t>
  </si>
  <si>
    <t xml:space="preserve">Odvoz suti a vybour. hmot na skládku </t>
  </si>
  <si>
    <t xml:space="preserve">Bourání betonového podkladu </t>
  </si>
  <si>
    <t>Odsekání soklíků z dlaždic</t>
  </si>
  <si>
    <t>Penetrace</t>
  </si>
  <si>
    <t>Demontáž stáv. podlahových vpustí</t>
  </si>
  <si>
    <t>ks</t>
  </si>
  <si>
    <t>Podlahové žlaby s příslušenstvím dle technické zprávy</t>
  </si>
  <si>
    <t>MTŽ sokl keramický s požlábkem 73 mm</t>
  </si>
  <si>
    <t>MTŽ dlažby TAURUS TUNIS 19,8x19,8x9 (viz tech. zpráva)</t>
  </si>
  <si>
    <t>MTŽ sokl keramický s požlábkem 150x90/9</t>
  </si>
  <si>
    <t>Oprava keramických obkladů stěn</t>
  </si>
  <si>
    <t>Očištění vč. odmaštění betonové konstrukce</t>
  </si>
  <si>
    <t>Oprava bet. konstrukce podlahy</t>
  </si>
  <si>
    <t>Ostatní dodávky vč. prací</t>
  </si>
  <si>
    <t>Úpravy vnitřní kanalizace (pro napojení podlahových žlabů)</t>
  </si>
  <si>
    <t>kpl.</t>
  </si>
  <si>
    <t>Hydroizolační stěrka RAKO SE 6 - 2 vrstvy, tl. min. 2 mm</t>
  </si>
  <si>
    <t xml:space="preserve">Zpracoval: P. Žalman IR RS OL </t>
  </si>
  <si>
    <t>Místo: Věznice Kynšperk nad Ohří, č. 003 - Kuchyňský blok</t>
  </si>
  <si>
    <t>Dilatační lišty, keramické rohové tvarovky, ochranné hrany na ker. sokl,</t>
  </si>
  <si>
    <t>ukončovací lišty a oostatní neuvedené HRN a VRN</t>
  </si>
  <si>
    <t>kpl</t>
  </si>
  <si>
    <t>Poznámky:</t>
  </si>
  <si>
    <t xml:space="preserve">1/ Výše uvedené položky obsahují ceny materiálu včetně montáže a tzv. přípočty za prořezy, cenu dopravy, přesuny hmot, různé příplatky apod. </t>
  </si>
  <si>
    <t>2/ V případě, že dle názoru zpracovatele nabídkové ceny v tomto výkazu výměr některé položky chybí, doplní je, a nebo zpracuje výkaz výměr nový.</t>
  </si>
  <si>
    <t>Datum: 08/2011</t>
  </si>
  <si>
    <t>Akce: Oprava podlahy kuchyňského provozu</t>
  </si>
  <si>
    <t>Výkaz výměr</t>
  </si>
  <si>
    <t xml:space="preserve"> Položkový rozpočet s výkazem výměr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</si>
</sst>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  <numFmt numFmtId="170" formatCode="#"/>
    <numFmt numFmtId="171" formatCode="0\ &quot;km&quot;"/>
    <numFmt numFmtId="172" formatCode="#,##0.00;\-#,##0.00;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i/>
      <sz val="10"/>
      <name val="Arial Narrow"/>
      <family val="2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8"/>
      <color indexed="20"/>
      <name val="Arial CE"/>
      <family val="0"/>
    </font>
    <font>
      <b/>
      <sz val="1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b/>
      <sz val="11"/>
      <color indexed="20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55"/>
      </right>
      <top style="thin"/>
      <bottom style="hair">
        <color indexed="55"/>
      </bottom>
    </border>
    <border>
      <left style="thin">
        <color indexed="55"/>
      </left>
      <right style="thin">
        <color indexed="55"/>
      </right>
      <top style="thin"/>
      <bottom style="hair">
        <color indexed="55"/>
      </bottom>
    </border>
    <border>
      <left style="thin"/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/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55"/>
      </top>
      <bottom style="medium"/>
    </border>
    <border>
      <left style="medium"/>
      <right>
        <color indexed="63"/>
      </right>
      <top style="medium"/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medium"/>
    </border>
    <border>
      <left style="thin">
        <color indexed="55"/>
      </left>
      <right style="medium"/>
      <top style="hair">
        <color indexed="55"/>
      </top>
      <bottom style="medium"/>
    </border>
    <border>
      <left style="thin">
        <color indexed="55"/>
      </left>
      <right style="medium"/>
      <top style="medium"/>
      <bottom style="hair">
        <color indexed="55"/>
      </bottom>
    </border>
    <border>
      <left>
        <color indexed="63"/>
      </left>
      <right>
        <color indexed="63"/>
      </right>
      <top style="medium"/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medium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/>
    </border>
    <border>
      <left>
        <color indexed="63"/>
      </left>
      <right style="thin">
        <color indexed="55"/>
      </right>
      <top style="medium"/>
      <bottom style="hair">
        <color indexed="55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18" borderId="0" xfId="0" applyFill="1" applyBorder="1" applyAlignment="1" applyProtection="1">
      <alignment vertical="center"/>
      <protection/>
    </xf>
    <xf numFmtId="0" fontId="26" fillId="18" borderId="0" xfId="0" applyNumberFormat="1" applyFont="1" applyFill="1" applyBorder="1" applyAlignment="1" applyProtection="1">
      <alignment vertical="center"/>
      <protection/>
    </xf>
    <xf numFmtId="0" fontId="20" fillId="18" borderId="0" xfId="46" applyFont="1" applyFill="1" applyAlignment="1" applyProtection="1">
      <alignment vertical="center"/>
      <protection/>
    </xf>
    <xf numFmtId="0" fontId="20" fillId="18" borderId="0" xfId="46" applyFont="1" applyFill="1" applyAlignment="1" applyProtection="1">
      <alignment horizontal="right" vertical="center"/>
      <protection/>
    </xf>
    <xf numFmtId="0" fontId="20" fillId="0" borderId="0" xfId="46" applyFont="1" applyAlignment="1" applyProtection="1">
      <alignment vertical="center"/>
      <protection/>
    </xf>
    <xf numFmtId="0" fontId="20" fillId="0" borderId="0" xfId="46" applyFont="1" applyAlignment="1" applyProtection="1">
      <alignment horizontal="right" vertical="center"/>
      <protection/>
    </xf>
    <xf numFmtId="0" fontId="20" fillId="0" borderId="0" xfId="46" applyFont="1" applyFill="1" applyAlignment="1" applyProtection="1">
      <alignment vertical="center"/>
      <protection/>
    </xf>
    <xf numFmtId="0" fontId="20" fillId="0" borderId="0" xfId="46" applyFont="1" applyFill="1" applyAlignment="1" applyProtection="1">
      <alignment horizontal="right" vertical="center"/>
      <protection/>
    </xf>
    <xf numFmtId="0" fontId="23" fillId="18" borderId="0" xfId="46" applyFont="1" applyFill="1" applyBorder="1" applyAlignment="1" applyProtection="1">
      <alignment vertical="center"/>
      <protection/>
    </xf>
    <xf numFmtId="49" fontId="23" fillId="0" borderId="10" xfId="46" applyNumberFormat="1" applyFont="1" applyFill="1" applyBorder="1" applyAlignment="1" applyProtection="1">
      <alignment vertical="center"/>
      <protection/>
    </xf>
    <xf numFmtId="0" fontId="23" fillId="0" borderId="11" xfId="46" applyFont="1" applyFill="1" applyBorder="1" applyAlignment="1" applyProtection="1">
      <alignment horizontal="center" vertical="center"/>
      <protection/>
    </xf>
    <xf numFmtId="0" fontId="23" fillId="0" borderId="11" xfId="46" applyNumberFormat="1" applyFont="1" applyFill="1" applyBorder="1" applyAlignment="1" applyProtection="1">
      <alignment horizontal="center" vertical="center"/>
      <protection/>
    </xf>
    <xf numFmtId="0" fontId="23" fillId="0" borderId="10" xfId="46" applyFont="1" applyFill="1" applyBorder="1" applyAlignment="1" applyProtection="1">
      <alignment horizontal="center" vertical="center"/>
      <protection/>
    </xf>
    <xf numFmtId="49" fontId="23" fillId="0" borderId="0" xfId="46" applyNumberFormat="1" applyFont="1" applyFill="1" applyBorder="1" applyAlignment="1" applyProtection="1">
      <alignment vertical="center"/>
      <protection/>
    </xf>
    <xf numFmtId="0" fontId="23" fillId="0" borderId="0" xfId="46" applyFont="1" applyFill="1" applyBorder="1" applyAlignment="1" applyProtection="1">
      <alignment horizontal="center" vertical="center"/>
      <protection/>
    </xf>
    <xf numFmtId="0" fontId="23" fillId="0" borderId="0" xfId="46" applyNumberFormat="1" applyFont="1" applyFill="1" applyBorder="1" applyAlignment="1" applyProtection="1">
      <alignment horizontal="center" vertical="center"/>
      <protection/>
    </xf>
    <xf numFmtId="0" fontId="23" fillId="0" borderId="0" xfId="46" applyFont="1" applyFill="1" applyBorder="1" applyAlignment="1" applyProtection="1">
      <alignment vertical="center"/>
      <protection/>
    </xf>
    <xf numFmtId="0" fontId="20" fillId="18" borderId="0" xfId="46" applyNumberFormat="1" applyFont="1" applyFill="1" applyBorder="1" applyAlignment="1" applyProtection="1">
      <alignment vertical="center"/>
      <protection/>
    </xf>
    <xf numFmtId="49" fontId="23" fillId="0" borderId="0" xfId="46" applyNumberFormat="1" applyFont="1" applyFill="1" applyBorder="1" applyAlignment="1" applyProtection="1">
      <alignment horizontal="left" vertical="center"/>
      <protection/>
    </xf>
    <xf numFmtId="0" fontId="20" fillId="0" borderId="0" xfId="46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right" vertical="center"/>
      <protection/>
    </xf>
    <xf numFmtId="0" fontId="20" fillId="0" borderId="0" xfId="46" applyNumberFormat="1" applyFont="1" applyFill="1" applyBorder="1" applyAlignment="1" applyProtection="1">
      <alignment vertical="center"/>
      <protection/>
    </xf>
    <xf numFmtId="0" fontId="24" fillId="0" borderId="0" xfId="46" applyFont="1" applyAlignment="1" applyProtection="1">
      <alignment vertical="center"/>
      <protection/>
    </xf>
    <xf numFmtId="169" fontId="20" fillId="18" borderId="0" xfId="46" applyNumberFormat="1" applyFont="1" applyFill="1" applyBorder="1" applyAlignment="1" applyProtection="1">
      <alignment vertical="center"/>
      <protection/>
    </xf>
    <xf numFmtId="0" fontId="20" fillId="0" borderId="12" xfId="46" applyFont="1" applyFill="1" applyBorder="1" applyAlignment="1" applyProtection="1">
      <alignment horizontal="center" vertical="center"/>
      <protection/>
    </xf>
    <xf numFmtId="49" fontId="20" fillId="0" borderId="13" xfId="46" applyNumberFormat="1" applyFont="1" applyFill="1" applyBorder="1" applyAlignment="1" applyProtection="1">
      <alignment horizontal="left" vertical="center"/>
      <protection/>
    </xf>
    <xf numFmtId="0" fontId="20" fillId="0" borderId="13" xfId="46" applyFont="1" applyFill="1" applyBorder="1" applyAlignment="1" applyProtection="1">
      <alignment vertical="center" wrapText="1"/>
      <protection/>
    </xf>
    <xf numFmtId="49" fontId="20" fillId="0" borderId="13" xfId="46" applyNumberFormat="1" applyFont="1" applyFill="1" applyBorder="1" applyAlignment="1" applyProtection="1">
      <alignment horizontal="center" vertical="center" shrinkToFit="1"/>
      <protection/>
    </xf>
    <xf numFmtId="0" fontId="20" fillId="0" borderId="14" xfId="46" applyFont="1" applyFill="1" applyBorder="1" applyAlignment="1" applyProtection="1">
      <alignment horizontal="center" vertical="center"/>
      <protection/>
    </xf>
    <xf numFmtId="49" fontId="20" fillId="0" borderId="15" xfId="46" applyNumberFormat="1" applyFont="1" applyFill="1" applyBorder="1" applyAlignment="1" applyProtection="1">
      <alignment horizontal="left" vertical="center"/>
      <protection/>
    </xf>
    <xf numFmtId="0" fontId="20" fillId="0" borderId="15" xfId="46" applyFont="1" applyFill="1" applyBorder="1" applyAlignment="1" applyProtection="1">
      <alignment vertical="center" wrapText="1"/>
      <protection/>
    </xf>
    <xf numFmtId="49" fontId="20" fillId="0" borderId="15" xfId="46" applyNumberFormat="1" applyFont="1" applyFill="1" applyBorder="1" applyAlignment="1" applyProtection="1">
      <alignment horizontal="center" vertical="center" shrinkToFit="1"/>
      <protection/>
    </xf>
    <xf numFmtId="0" fontId="20" fillId="0" borderId="16" xfId="46" applyFont="1" applyFill="1" applyBorder="1" applyAlignment="1" applyProtection="1">
      <alignment horizontal="center" vertical="center"/>
      <protection/>
    </xf>
    <xf numFmtId="49" fontId="20" fillId="0" borderId="17" xfId="46" applyNumberFormat="1" applyFont="1" applyFill="1" applyBorder="1" applyAlignment="1" applyProtection="1">
      <alignment horizontal="left" vertical="center"/>
      <protection/>
    </xf>
    <xf numFmtId="0" fontId="20" fillId="0" borderId="17" xfId="46" applyFont="1" applyFill="1" applyBorder="1" applyAlignment="1" applyProtection="1">
      <alignment vertical="center" wrapText="1"/>
      <protection/>
    </xf>
    <xf numFmtId="49" fontId="20" fillId="0" borderId="17" xfId="46" applyNumberFormat="1" applyFont="1" applyFill="1" applyBorder="1" applyAlignment="1" applyProtection="1">
      <alignment horizontal="center" vertical="center" shrinkToFit="1"/>
      <protection/>
    </xf>
    <xf numFmtId="169" fontId="23" fillId="18" borderId="0" xfId="46" applyNumberFormat="1" applyFont="1" applyFill="1" applyBorder="1" applyAlignment="1" applyProtection="1">
      <alignment vertical="center"/>
      <protection/>
    </xf>
    <xf numFmtId="49" fontId="21" fillId="0" borderId="0" xfId="46" applyNumberFormat="1" applyFont="1" applyFill="1" applyBorder="1" applyAlignment="1" applyProtection="1">
      <alignment horizontal="left" vertical="center"/>
      <protection/>
    </xf>
    <xf numFmtId="0" fontId="21" fillId="0" borderId="0" xfId="46" applyFont="1" applyFill="1" applyBorder="1" applyAlignment="1" applyProtection="1">
      <alignment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4" fontId="23" fillId="0" borderId="0" xfId="46" applyNumberFormat="1" applyFont="1" applyFill="1" applyBorder="1" applyAlignment="1" applyProtection="1">
      <alignment vertical="center"/>
      <protection/>
    </xf>
    <xf numFmtId="3" fontId="20" fillId="0" borderId="0" xfId="46" applyNumberFormat="1" applyFont="1" applyAlignment="1" applyProtection="1">
      <alignment vertical="center"/>
      <protection/>
    </xf>
    <xf numFmtId="0" fontId="20" fillId="0" borderId="0" xfId="46" applyFont="1" applyBorder="1" applyAlignment="1" applyProtection="1">
      <alignment vertical="center"/>
      <protection/>
    </xf>
    <xf numFmtId="0" fontId="24" fillId="0" borderId="0" xfId="46" applyFont="1" applyBorder="1" applyAlignment="1" applyProtection="1">
      <alignment vertical="center"/>
      <protection/>
    </xf>
    <xf numFmtId="3" fontId="20" fillId="0" borderId="0" xfId="46" applyNumberFormat="1" applyFont="1" applyBorder="1" applyAlignment="1" applyProtection="1">
      <alignment vertical="center"/>
      <protection/>
    </xf>
    <xf numFmtId="0" fontId="25" fillId="0" borderId="0" xfId="46" applyFont="1" applyAlignment="1" applyProtection="1">
      <alignment vertical="center"/>
      <protection/>
    </xf>
    <xf numFmtId="0" fontId="25" fillId="0" borderId="0" xfId="46" applyFont="1" applyBorder="1" applyAlignment="1" applyProtection="1">
      <alignment vertical="center"/>
      <protection/>
    </xf>
    <xf numFmtId="3" fontId="25" fillId="0" borderId="0" xfId="46" applyNumberFormat="1" applyFont="1" applyBorder="1" applyAlignment="1" applyProtection="1">
      <alignment horizontal="right" vertical="center"/>
      <protection/>
    </xf>
    <xf numFmtId="4" fontId="25" fillId="0" borderId="0" xfId="46" applyNumberFormat="1" applyFont="1" applyBorder="1" applyAlignment="1" applyProtection="1">
      <alignment vertical="center"/>
      <protection/>
    </xf>
    <xf numFmtId="0" fontId="20" fillId="0" borderId="0" xfId="46" applyFont="1" applyBorder="1" applyAlignment="1" applyProtection="1">
      <alignment horizontal="right" vertical="center"/>
      <protection/>
    </xf>
    <xf numFmtId="4" fontId="20" fillId="19" borderId="13" xfId="46" applyNumberFormat="1" applyFont="1" applyFill="1" applyBorder="1" applyAlignment="1" applyProtection="1">
      <alignment horizontal="right" vertical="center"/>
      <protection locked="0"/>
    </xf>
    <xf numFmtId="4" fontId="20" fillId="19" borderId="15" xfId="46" applyNumberFormat="1" applyFont="1" applyFill="1" applyBorder="1" applyAlignment="1" applyProtection="1">
      <alignment horizontal="right" vertical="center"/>
      <protection locked="0"/>
    </xf>
    <xf numFmtId="4" fontId="20" fillId="19" borderId="17" xfId="46" applyNumberFormat="1" applyFont="1" applyFill="1" applyBorder="1" applyAlignment="1" applyProtection="1">
      <alignment horizontal="right" vertical="center"/>
      <protection locked="0"/>
    </xf>
    <xf numFmtId="4" fontId="20" fillId="0" borderId="17" xfId="46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/>
    </xf>
    <xf numFmtId="4" fontId="20" fillId="0" borderId="15" xfId="46" applyNumberFormat="1" applyFont="1" applyFill="1" applyBorder="1" applyAlignment="1" applyProtection="1">
      <alignment horizontal="right" vertical="center"/>
      <protection/>
    </xf>
    <xf numFmtId="0" fontId="20" fillId="0" borderId="0" xfId="46" applyFon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0" fillId="0" borderId="0" xfId="46" applyFont="1" applyBorder="1" applyAlignment="1" applyProtection="1">
      <alignment horizontal="left" vertical="center"/>
      <protection/>
    </xf>
    <xf numFmtId="171" fontId="20" fillId="0" borderId="0" xfId="46" applyNumberFormat="1" applyFont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vertical="center"/>
      <protection/>
    </xf>
    <xf numFmtId="170" fontId="28" fillId="0" borderId="19" xfId="0" applyNumberFormat="1" applyFont="1" applyFill="1" applyBorder="1" applyAlignment="1" applyProtection="1">
      <alignment horizontal="center" vertical="center"/>
      <protection/>
    </xf>
    <xf numFmtId="4" fontId="28" fillId="0" borderId="19" xfId="0" applyNumberFormat="1" applyFont="1" applyFill="1" applyBorder="1" applyAlignment="1" applyProtection="1">
      <alignment horizontal="right" vertical="center"/>
      <protection/>
    </xf>
    <xf numFmtId="170" fontId="31" fillId="0" borderId="20" xfId="0" applyNumberFormat="1" applyFont="1" applyFill="1" applyBorder="1" applyAlignment="1" applyProtection="1">
      <alignment horizontal="left" vertical="center"/>
      <protection/>
    </xf>
    <xf numFmtId="170" fontId="31" fillId="0" borderId="21" xfId="0" applyNumberFormat="1" applyFont="1" applyFill="1" applyBorder="1" applyAlignment="1" applyProtection="1">
      <alignment horizontal="left" vertical="center"/>
      <protection/>
    </xf>
    <xf numFmtId="4" fontId="20" fillId="0" borderId="13" xfId="46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Fill="1" applyBorder="1" applyAlignment="1" applyProtection="1">
      <alignment horizontal="right" vertical="center"/>
      <protection/>
    </xf>
    <xf numFmtId="4" fontId="30" fillId="0" borderId="23" xfId="0" applyNumberFormat="1" applyFont="1" applyFill="1" applyBorder="1" applyAlignment="1" applyProtection="1">
      <alignment horizontal="right" vertical="center"/>
      <protection/>
    </xf>
    <xf numFmtId="4" fontId="32" fillId="0" borderId="23" xfId="0" applyNumberFormat="1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vertical="center"/>
      <protection/>
    </xf>
    <xf numFmtId="170" fontId="33" fillId="0" borderId="24" xfId="0" applyNumberFormat="1" applyFont="1" applyFill="1" applyBorder="1" applyAlignment="1" applyProtection="1">
      <alignment horizontal="center" vertical="center"/>
      <protection/>
    </xf>
    <xf numFmtId="0" fontId="31" fillId="0" borderId="24" xfId="0" applyFont="1" applyBorder="1" applyAlignment="1" applyProtection="1">
      <alignment vertical="center"/>
      <protection/>
    </xf>
    <xf numFmtId="4" fontId="33" fillId="0" borderId="24" xfId="0" applyNumberFormat="1" applyFont="1" applyFill="1" applyBorder="1" applyAlignment="1" applyProtection="1">
      <alignment horizontal="right" vertical="center"/>
      <protection/>
    </xf>
    <xf numFmtId="170" fontId="31" fillId="0" borderId="25" xfId="0" applyNumberFormat="1" applyFont="1" applyFill="1" applyBorder="1" applyAlignment="1" applyProtection="1">
      <alignment horizontal="left" vertical="center"/>
      <protection locked="0"/>
    </xf>
    <xf numFmtId="0" fontId="31" fillId="0" borderId="26" xfId="0" applyFont="1" applyFill="1" applyBorder="1" applyAlignment="1" applyProtection="1">
      <alignment vertical="center"/>
      <protection/>
    </xf>
    <xf numFmtId="170" fontId="33" fillId="0" borderId="26" xfId="0" applyNumberFormat="1" applyFont="1" applyFill="1" applyBorder="1" applyAlignment="1" applyProtection="1">
      <alignment horizontal="center" vertical="center"/>
      <protection/>
    </xf>
    <xf numFmtId="0" fontId="31" fillId="0" borderId="26" xfId="0" applyFont="1" applyBorder="1" applyAlignment="1" applyProtection="1">
      <alignment vertical="center"/>
      <protection/>
    </xf>
    <xf numFmtId="9" fontId="32" fillId="0" borderId="26" xfId="0" applyNumberFormat="1" applyFont="1" applyFill="1" applyBorder="1" applyAlignment="1" applyProtection="1">
      <alignment horizontal="right" vertical="center"/>
      <protection locked="0"/>
    </xf>
    <xf numFmtId="170" fontId="30" fillId="0" borderId="21" xfId="0" applyNumberFormat="1" applyFont="1" applyFill="1" applyBorder="1" applyAlignment="1" applyProtection="1">
      <alignment horizontal="left" vertical="center"/>
      <protection/>
    </xf>
    <xf numFmtId="0" fontId="31" fillId="0" borderId="19" xfId="0" applyFont="1" applyFill="1" applyBorder="1" applyAlignment="1" applyProtection="1">
      <alignment vertical="center"/>
      <protection/>
    </xf>
    <xf numFmtId="170" fontId="33" fillId="0" borderId="19" xfId="0" applyNumberFormat="1" applyFont="1" applyFill="1" applyBorder="1" applyAlignment="1" applyProtection="1">
      <alignment horizontal="center" vertical="center"/>
      <protection/>
    </xf>
    <xf numFmtId="0" fontId="31" fillId="0" borderId="19" xfId="0" applyFont="1" applyBorder="1" applyAlignment="1" applyProtection="1">
      <alignment vertical="center"/>
      <protection/>
    </xf>
    <xf numFmtId="4" fontId="33" fillId="0" borderId="19" xfId="0" applyNumberFormat="1" applyFont="1" applyFill="1" applyBorder="1" applyAlignment="1" applyProtection="1">
      <alignment horizontal="right" vertical="center"/>
      <protection/>
    </xf>
    <xf numFmtId="0" fontId="20" fillId="0" borderId="27" xfId="46" applyFont="1" applyFill="1" applyBorder="1" applyAlignment="1" applyProtection="1">
      <alignment horizontal="center" vertical="center"/>
      <protection/>
    </xf>
    <xf numFmtId="49" fontId="20" fillId="0" borderId="28" xfId="46" applyNumberFormat="1" applyFont="1" applyFill="1" applyBorder="1" applyAlignment="1" applyProtection="1">
      <alignment horizontal="left" vertical="center"/>
      <protection/>
    </xf>
    <xf numFmtId="0" fontId="20" fillId="0" borderId="28" xfId="46" applyFont="1" applyFill="1" applyBorder="1" applyAlignment="1" applyProtection="1">
      <alignment vertical="center" wrapText="1"/>
      <protection/>
    </xf>
    <xf numFmtId="49" fontId="20" fillId="0" borderId="28" xfId="46" applyNumberFormat="1" applyFont="1" applyFill="1" applyBorder="1" applyAlignment="1" applyProtection="1">
      <alignment horizontal="center" vertical="center" shrinkToFit="1"/>
      <protection/>
    </xf>
    <xf numFmtId="4" fontId="20" fillId="0" borderId="28" xfId="46" applyNumberFormat="1" applyFont="1" applyFill="1" applyBorder="1" applyAlignment="1" applyProtection="1">
      <alignment horizontal="right" vertical="center"/>
      <protection/>
    </xf>
    <xf numFmtId="4" fontId="20" fillId="19" borderId="28" xfId="46" applyNumberFormat="1" applyFont="1" applyFill="1" applyBorder="1" applyAlignment="1" applyProtection="1">
      <alignment horizontal="right" vertical="center"/>
      <protection locked="0"/>
    </xf>
    <xf numFmtId="4" fontId="32" fillId="0" borderId="29" xfId="0" applyNumberFormat="1" applyFont="1" applyFill="1" applyBorder="1" applyAlignment="1" applyProtection="1">
      <alignment vertical="center"/>
      <protection/>
    </xf>
    <xf numFmtId="4" fontId="32" fillId="0" borderId="22" xfId="0" applyNumberFormat="1" applyFont="1" applyFill="1" applyBorder="1" applyAlignment="1" applyProtection="1">
      <alignment vertical="center"/>
      <protection/>
    </xf>
    <xf numFmtId="4" fontId="20" fillId="0" borderId="30" xfId="46" applyNumberFormat="1" applyFont="1" applyFill="1" applyBorder="1" applyAlignment="1" applyProtection="1">
      <alignment horizontal="right" vertical="center"/>
      <protection/>
    </xf>
    <xf numFmtId="4" fontId="20" fillId="0" borderId="31" xfId="46" applyNumberFormat="1" applyFont="1" applyFill="1" applyBorder="1" applyAlignment="1" applyProtection="1">
      <alignment horizontal="right" vertical="center"/>
      <protection/>
    </xf>
    <xf numFmtId="4" fontId="20" fillId="0" borderId="32" xfId="46" applyNumberFormat="1" applyFont="1" applyFill="1" applyBorder="1" applyAlignment="1" applyProtection="1">
      <alignment horizontal="right" vertical="center"/>
      <protection/>
    </xf>
    <xf numFmtId="4" fontId="23" fillId="0" borderId="0" xfId="46" applyNumberFormat="1" applyFont="1" applyFill="1" applyBorder="1" applyAlignment="1" applyProtection="1">
      <alignment horizontal="right" vertical="center"/>
      <protection/>
    </xf>
    <xf numFmtId="49" fontId="20" fillId="0" borderId="0" xfId="46" applyNumberFormat="1" applyFont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46" applyNumberFormat="1" applyFont="1" applyAlignment="1" applyProtection="1">
      <alignment horizontal="left" vertical="center"/>
      <protection/>
    </xf>
    <xf numFmtId="0" fontId="30" fillId="0" borderId="0" xfId="0" applyNumberFormat="1" applyFont="1" applyFill="1" applyBorder="1" applyAlignment="1" applyProtection="1">
      <alignment horizontal="left" vertical="center"/>
      <protection locked="0"/>
    </xf>
    <xf numFmtId="170" fontId="31" fillId="0" borderId="20" xfId="0" applyNumberFormat="1" applyFont="1" applyFill="1" applyBorder="1" applyAlignment="1" applyProtection="1">
      <alignment horizontal="left" vertical="center"/>
      <protection/>
    </xf>
    <xf numFmtId="170" fontId="31" fillId="0" borderId="24" xfId="0" applyNumberFormat="1" applyFont="1" applyFill="1" applyBorder="1" applyAlignment="1" applyProtection="1">
      <alignment horizontal="left" vertical="center"/>
      <protection/>
    </xf>
    <xf numFmtId="170" fontId="31" fillId="0" borderId="33" xfId="0" applyNumberFormat="1" applyFont="1" applyFill="1" applyBorder="1" applyAlignment="1" applyProtection="1">
      <alignment horizontal="left" vertical="center"/>
      <protection/>
    </xf>
    <xf numFmtId="49" fontId="20" fillId="0" borderId="0" xfId="46" applyNumberFormat="1" applyFont="1" applyAlignment="1" applyProtection="1">
      <alignment horizontal="left" vertical="center" shrinkToFit="1"/>
      <protection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Zalman\Local%20Settings\Temporary%20Internet%20Files\OLKB9\Se&#353;i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2">
        <row r="6">
          <cell r="A6" t="str">
            <v>P.č.</v>
          </cell>
          <cell r="B6" t="str">
            <v>Číslo položky</v>
          </cell>
          <cell r="C6" t="str">
            <v>Název položky</v>
          </cell>
          <cell r="D6" t="str">
            <v>MJ</v>
          </cell>
          <cell r="E6" t="str">
            <v>množství</v>
          </cell>
          <cell r="F6" t="str">
            <v>cena / MJ</v>
          </cell>
          <cell r="H6" t="str">
            <v>hmotnost / MJ</v>
          </cell>
          <cell r="I6" t="str">
            <v>hmotnost celk.(t)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19"/>
  <sheetViews>
    <sheetView showGridLines="0" showRowColHeaders="0" showZeros="0" tabSelected="1" zoomScaleSheetLayoutView="110" zoomScalePageLayoutView="0" workbookViewId="0" topLeftCell="A1">
      <selection activeCell="B2" sqref="B2:H2"/>
    </sheetView>
  </sheetViews>
  <sheetFormatPr defaultColWidth="0" defaultRowHeight="12.75" zeroHeight="1"/>
  <cols>
    <col min="1" max="1" width="2.75390625" style="9" customWidth="1"/>
    <col min="2" max="2" width="4.375" style="9" customWidth="1"/>
    <col min="3" max="3" width="14.75390625" style="9" customWidth="1"/>
    <col min="4" max="4" width="52.875" style="9" customWidth="1"/>
    <col min="5" max="5" width="5.625" style="9" customWidth="1"/>
    <col min="6" max="6" width="9.75390625" style="10" customWidth="1"/>
    <col min="7" max="7" width="11.25390625" style="9" customWidth="1"/>
    <col min="8" max="8" width="13.875" style="9" customWidth="1"/>
    <col min="9" max="9" width="2.75390625" style="9" customWidth="1"/>
    <col min="10" max="10" width="5.75390625" style="61" hidden="1" customWidth="1"/>
    <col min="11" max="16384" width="0" style="9" hidden="1" customWidth="1"/>
  </cols>
  <sheetData>
    <row r="1" spans="1:9" ht="12.75">
      <c r="A1" s="7"/>
      <c r="B1" s="7"/>
      <c r="C1" s="7"/>
      <c r="D1" s="7"/>
      <c r="E1" s="7"/>
      <c r="F1" s="8"/>
      <c r="G1" s="7"/>
      <c r="H1" s="7"/>
      <c r="I1" s="7"/>
    </row>
    <row r="2" spans="1:10" s="4" customFormat="1" ht="24.75" customHeight="1">
      <c r="A2" s="5"/>
      <c r="B2" s="103" t="s">
        <v>54</v>
      </c>
      <c r="C2" s="103"/>
      <c r="D2" s="103"/>
      <c r="E2" s="103"/>
      <c r="F2" s="103"/>
      <c r="G2" s="103"/>
      <c r="H2" s="103"/>
      <c r="I2" s="5"/>
      <c r="J2" s="62"/>
    </row>
    <row r="3" spans="1:10" s="4" customFormat="1" ht="12.75" customHeight="1">
      <c r="A3" s="5"/>
      <c r="B3" s="105" t="s">
        <v>53</v>
      </c>
      <c r="C3" s="105"/>
      <c r="D3" s="105"/>
      <c r="E3" s="72"/>
      <c r="F3" s="1"/>
      <c r="G3" s="1"/>
      <c r="H3" s="1"/>
      <c r="I3" s="5"/>
      <c r="J3" s="62"/>
    </row>
    <row r="4" spans="1:10" s="4" customFormat="1" ht="15" customHeight="1">
      <c r="A4" s="5"/>
      <c r="B4" s="105" t="s">
        <v>45</v>
      </c>
      <c r="C4" s="105"/>
      <c r="D4" s="105"/>
      <c r="E4" s="72"/>
      <c r="F4" s="1"/>
      <c r="G4" s="1"/>
      <c r="H4" s="1"/>
      <c r="I4" s="5"/>
      <c r="J4" s="62"/>
    </row>
    <row r="5" spans="1:10" s="4" customFormat="1" ht="6" customHeight="1">
      <c r="A5" s="5"/>
      <c r="B5" s="3"/>
      <c r="D5" s="3"/>
      <c r="E5" s="1"/>
      <c r="F5" s="1"/>
      <c r="G5" s="1"/>
      <c r="H5" s="1"/>
      <c r="I5" s="5"/>
      <c r="J5" s="62"/>
    </row>
    <row r="6" spans="1:10" s="4" customFormat="1" ht="12.75" customHeight="1">
      <c r="A6" s="5"/>
      <c r="B6" s="110" t="s">
        <v>44</v>
      </c>
      <c r="C6" s="110"/>
      <c r="D6" s="110"/>
      <c r="E6" s="110"/>
      <c r="F6" s="110"/>
      <c r="G6" s="110"/>
      <c r="H6" s="110"/>
      <c r="I6" s="5"/>
      <c r="J6" s="62"/>
    </row>
    <row r="7" spans="1:10" s="4" customFormat="1" ht="12.75" customHeight="1">
      <c r="A7" s="5"/>
      <c r="B7" s="111" t="s">
        <v>52</v>
      </c>
      <c r="C7" s="111"/>
      <c r="D7" s="111"/>
      <c r="E7" s="111"/>
      <c r="F7" s="111"/>
      <c r="G7" s="111"/>
      <c r="H7" s="111"/>
      <c r="I7" s="5"/>
      <c r="J7" s="62"/>
    </row>
    <row r="8" spans="1:10" s="2" customFormat="1" ht="8.25" customHeight="1" thickBot="1">
      <c r="A8" s="5"/>
      <c r="I8" s="5"/>
      <c r="J8" s="63"/>
    </row>
    <row r="9" spans="1:10" s="2" customFormat="1" ht="15" customHeight="1">
      <c r="A9" s="5"/>
      <c r="B9" s="106" t="s">
        <v>23</v>
      </c>
      <c r="C9" s="107"/>
      <c r="D9" s="107"/>
      <c r="E9" s="107"/>
      <c r="F9" s="107"/>
      <c r="G9" s="108"/>
      <c r="H9" s="74">
        <f>H29+H34+H40+H49+H58</f>
        <v>0</v>
      </c>
      <c r="I9" s="5"/>
      <c r="J9" s="63"/>
    </row>
    <row r="10" spans="1:10" s="2" customFormat="1" ht="15" customHeight="1" thickBot="1">
      <c r="A10" s="5"/>
      <c r="B10" s="70" t="s">
        <v>24</v>
      </c>
      <c r="C10" s="66"/>
      <c r="D10" s="66"/>
      <c r="E10" s="67"/>
      <c r="F10" s="68"/>
      <c r="G10" s="68"/>
      <c r="H10" s="73">
        <v>0</v>
      </c>
      <c r="I10" s="5"/>
      <c r="J10" s="63"/>
    </row>
    <row r="11" spans="1:10" s="2" customFormat="1" ht="9" customHeight="1" thickBot="1">
      <c r="A11" s="5"/>
      <c r="B11" s="4"/>
      <c r="C11" s="4"/>
      <c r="D11" s="4"/>
      <c r="E11" s="4"/>
      <c r="F11" s="4"/>
      <c r="G11" s="4"/>
      <c r="H11" s="4"/>
      <c r="I11" s="5"/>
      <c r="J11" s="63"/>
    </row>
    <row r="12" spans="1:10" s="2" customFormat="1" ht="15.75" customHeight="1">
      <c r="A12" s="5"/>
      <c r="B12" s="69" t="s">
        <v>21</v>
      </c>
      <c r="C12" s="76"/>
      <c r="D12" s="76"/>
      <c r="E12" s="77"/>
      <c r="F12" s="78"/>
      <c r="G12" s="79"/>
      <c r="H12" s="75">
        <f>H9+H10</f>
        <v>0</v>
      </c>
      <c r="I12" s="5"/>
      <c r="J12" s="63"/>
    </row>
    <row r="13" spans="1:10" s="2" customFormat="1" ht="15.75" customHeight="1">
      <c r="A13" s="5"/>
      <c r="B13" s="80" t="s">
        <v>0</v>
      </c>
      <c r="C13" s="81"/>
      <c r="D13" s="81"/>
      <c r="E13" s="82"/>
      <c r="F13" s="83"/>
      <c r="G13" s="84">
        <v>0.2</v>
      </c>
      <c r="H13" s="96">
        <f>H12/100*20</f>
        <v>0</v>
      </c>
      <c r="I13" s="5"/>
      <c r="J13" s="63"/>
    </row>
    <row r="14" spans="1:10" s="2" customFormat="1" ht="15.75" customHeight="1" thickBot="1">
      <c r="A14" s="5"/>
      <c r="B14" s="85" t="s">
        <v>22</v>
      </c>
      <c r="C14" s="86"/>
      <c r="D14" s="86"/>
      <c r="E14" s="87"/>
      <c r="F14" s="88"/>
      <c r="G14" s="89"/>
      <c r="H14" s="97">
        <f>H12+H13</f>
        <v>0</v>
      </c>
      <c r="I14" s="5"/>
      <c r="J14" s="63"/>
    </row>
    <row r="15" spans="1:10" s="2" customFormat="1" ht="15" customHeight="1" thickBot="1">
      <c r="A15" s="5"/>
      <c r="B15" s="59"/>
      <c r="C15" s="59"/>
      <c r="D15" s="59"/>
      <c r="E15" s="59"/>
      <c r="F15" s="59"/>
      <c r="G15" s="59"/>
      <c r="H15" s="59"/>
      <c r="I15" s="5"/>
      <c r="J15" s="63"/>
    </row>
    <row r="16" spans="1:10" s="2" customFormat="1" ht="6" customHeight="1" thickTop="1">
      <c r="A16" s="5"/>
      <c r="I16" s="5"/>
      <c r="J16" s="63"/>
    </row>
    <row r="17" spans="1:9" ht="20.25">
      <c r="A17" s="6"/>
      <c r="B17" s="103" t="s">
        <v>55</v>
      </c>
      <c r="C17" s="103"/>
      <c r="D17" s="103"/>
      <c r="E17" s="103"/>
      <c r="F17" s="103"/>
      <c r="G17" s="103"/>
      <c r="H17" s="103"/>
      <c r="I17" s="6"/>
    </row>
    <row r="18" spans="1:9" ht="6" customHeight="1">
      <c r="A18" s="7"/>
      <c r="B18" s="11"/>
      <c r="C18" s="11"/>
      <c r="D18" s="11"/>
      <c r="E18" s="11"/>
      <c r="F18" s="12"/>
      <c r="G18" s="11"/>
      <c r="H18" s="11"/>
      <c r="I18" s="7"/>
    </row>
    <row r="19" spans="1:9" ht="16.5" customHeight="1">
      <c r="A19" s="13"/>
      <c r="B19" s="14" t="s">
        <v>3</v>
      </c>
      <c r="C19" s="15" t="s">
        <v>4</v>
      </c>
      <c r="D19" s="15" t="s">
        <v>5</v>
      </c>
      <c r="E19" s="15" t="s">
        <v>6</v>
      </c>
      <c r="F19" s="16" t="s">
        <v>7</v>
      </c>
      <c r="G19" s="15" t="s">
        <v>8</v>
      </c>
      <c r="H19" s="17" t="s">
        <v>9</v>
      </c>
      <c r="I19" s="13"/>
    </row>
    <row r="20" spans="1:9" ht="7.5" customHeight="1">
      <c r="A20" s="13"/>
      <c r="B20" s="18"/>
      <c r="C20" s="19"/>
      <c r="D20" s="19"/>
      <c r="E20" s="19"/>
      <c r="F20" s="20"/>
      <c r="G20" s="19"/>
      <c r="H20" s="19"/>
      <c r="I20" s="13"/>
    </row>
    <row r="21" spans="1:15" ht="12.75">
      <c r="A21" s="22"/>
      <c r="B21" s="24"/>
      <c r="C21" s="42"/>
      <c r="D21" s="43"/>
      <c r="E21" s="24"/>
      <c r="F21" s="44"/>
      <c r="G21" s="44"/>
      <c r="H21" s="45"/>
      <c r="I21" s="22"/>
      <c r="O21" s="27">
        <v>1</v>
      </c>
    </row>
    <row r="22" spans="1:57" ht="12.75">
      <c r="A22" s="28"/>
      <c r="B22" s="19" t="s">
        <v>10</v>
      </c>
      <c r="C22" s="23"/>
      <c r="D22" s="21" t="s">
        <v>14</v>
      </c>
      <c r="E22" s="24"/>
      <c r="F22" s="25"/>
      <c r="G22" s="25"/>
      <c r="H22" s="26"/>
      <c r="I22" s="28"/>
      <c r="O22" s="27">
        <v>2</v>
      </c>
      <c r="Y22" s="9">
        <v>12</v>
      </c>
      <c r="Z22" s="9">
        <v>0</v>
      </c>
      <c r="AA22" s="9">
        <v>1</v>
      </c>
      <c r="AZ22" s="9">
        <v>1</v>
      </c>
      <c r="BA22" s="9" t="e">
        <f>IF(AZ22=1,#REF!,0)</f>
        <v>#REF!</v>
      </c>
      <c r="BB22" s="9">
        <f>IF(AZ22=2,#REF!,0)</f>
        <v>0</v>
      </c>
      <c r="BC22" s="9">
        <f>IF(AZ22=3,#REF!,0)</f>
        <v>0</v>
      </c>
      <c r="BD22" s="9">
        <f>IF(AZ22=4,#REF!,0)</f>
        <v>0</v>
      </c>
      <c r="BE22" s="9">
        <f>IF(AZ22=5,#REF!,0)</f>
        <v>0</v>
      </c>
    </row>
    <row r="23" spans="1:57" ht="12.75" customHeight="1">
      <c r="A23" s="28"/>
      <c r="B23" s="29">
        <v>1</v>
      </c>
      <c r="C23" s="30"/>
      <c r="D23" s="31" t="s">
        <v>15</v>
      </c>
      <c r="E23" s="32" t="s">
        <v>16</v>
      </c>
      <c r="F23" s="71">
        <v>160</v>
      </c>
      <c r="G23" s="55">
        <v>0</v>
      </c>
      <c r="H23" s="98">
        <f aca="true" t="shared" si="0" ref="H23:H28">F23*G23</f>
        <v>0</v>
      </c>
      <c r="I23" s="28"/>
      <c r="O23" s="27">
        <v>2</v>
      </c>
      <c r="Y23" s="9">
        <v>12</v>
      </c>
      <c r="Z23" s="9">
        <v>0</v>
      </c>
      <c r="AA23" s="9">
        <v>4</v>
      </c>
      <c r="AZ23" s="9">
        <v>1</v>
      </c>
      <c r="BA23" s="9" t="e">
        <f>IF(AZ23=1,#REF!,0)</f>
        <v>#REF!</v>
      </c>
      <c r="BB23" s="9">
        <f>IF(AZ23=2,#REF!,0)</f>
        <v>0</v>
      </c>
      <c r="BC23" s="9">
        <f>IF(AZ23=3,#REF!,0)</f>
        <v>0</v>
      </c>
      <c r="BD23" s="9">
        <f>IF(AZ23=4,#REF!,0)</f>
        <v>0</v>
      </c>
      <c r="BE23" s="9">
        <f>IF(AZ23=5,#REF!,0)</f>
        <v>0</v>
      </c>
    </row>
    <row r="24" spans="1:57" ht="12.75" customHeight="1">
      <c r="A24" s="41"/>
      <c r="B24" s="33">
        <v>2</v>
      </c>
      <c r="C24" s="34"/>
      <c r="D24" s="35" t="s">
        <v>26</v>
      </c>
      <c r="E24" s="36" t="s">
        <v>16</v>
      </c>
      <c r="F24" s="60">
        <v>6.4</v>
      </c>
      <c r="G24" s="56">
        <v>0</v>
      </c>
      <c r="H24" s="99">
        <f t="shared" si="0"/>
        <v>0</v>
      </c>
      <c r="I24" s="41"/>
      <c r="J24" s="61" t="s">
        <v>1</v>
      </c>
      <c r="O24" s="27">
        <v>4</v>
      </c>
      <c r="BA24" s="46" t="e">
        <f>SUM(BA21:BA23)</f>
        <v>#REF!</v>
      </c>
      <c r="BB24" s="46">
        <f>SUM(BB21:BB23)</f>
        <v>0</v>
      </c>
      <c r="BC24" s="46">
        <f>SUM(BC21:BC23)</f>
        <v>0</v>
      </c>
      <c r="BD24" s="46">
        <f>SUM(BD21:BD23)</f>
        <v>0</v>
      </c>
      <c r="BE24" s="46">
        <f>SUM(BE21:BE23)</f>
        <v>0</v>
      </c>
    </row>
    <row r="25" spans="1:57" ht="12.75" customHeight="1">
      <c r="A25" s="41"/>
      <c r="B25" s="33">
        <v>3</v>
      </c>
      <c r="C25" s="34"/>
      <c r="D25" s="35" t="s">
        <v>29</v>
      </c>
      <c r="E25" s="36" t="s">
        <v>16</v>
      </c>
      <c r="F25" s="60">
        <v>2.6</v>
      </c>
      <c r="G25" s="56">
        <v>0</v>
      </c>
      <c r="H25" s="99">
        <f t="shared" si="0"/>
        <v>0</v>
      </c>
      <c r="I25" s="41"/>
      <c r="O25" s="27"/>
      <c r="BA25" s="46"/>
      <c r="BB25" s="46"/>
      <c r="BC25" s="46"/>
      <c r="BD25" s="46"/>
      <c r="BE25" s="46"/>
    </row>
    <row r="26" spans="1:57" s="47" customFormat="1" ht="12.75" customHeight="1">
      <c r="A26" s="41"/>
      <c r="B26" s="33">
        <v>4</v>
      </c>
      <c r="C26" s="34"/>
      <c r="D26" s="35" t="s">
        <v>28</v>
      </c>
      <c r="E26" s="36" t="s">
        <v>12</v>
      </c>
      <c r="F26" s="60">
        <v>3.2</v>
      </c>
      <c r="G26" s="56">
        <v>0</v>
      </c>
      <c r="H26" s="99">
        <f t="shared" si="0"/>
        <v>0</v>
      </c>
      <c r="I26" s="41"/>
      <c r="J26" s="64"/>
      <c r="O26" s="48"/>
      <c r="BA26" s="49"/>
      <c r="BB26" s="49"/>
      <c r="BC26" s="49"/>
      <c r="BD26" s="49"/>
      <c r="BE26" s="49"/>
    </row>
    <row r="27" spans="1:15" s="47" customFormat="1" ht="12.75">
      <c r="A27" s="22"/>
      <c r="B27" s="33">
        <v>5</v>
      </c>
      <c r="C27" s="34"/>
      <c r="D27" s="35" t="s">
        <v>25</v>
      </c>
      <c r="E27" s="36" t="s">
        <v>16</v>
      </c>
      <c r="F27" s="60">
        <v>160</v>
      </c>
      <c r="G27" s="56">
        <v>0</v>
      </c>
      <c r="H27" s="99">
        <f t="shared" si="0"/>
        <v>0</v>
      </c>
      <c r="I27" s="22"/>
      <c r="J27" s="64"/>
      <c r="O27" s="48">
        <v>1</v>
      </c>
    </row>
    <row r="28" spans="1:57" ht="12.75">
      <c r="A28" s="28"/>
      <c r="B28" s="37">
        <v>6</v>
      </c>
      <c r="C28" s="38"/>
      <c r="D28" s="39" t="s">
        <v>27</v>
      </c>
      <c r="E28" s="40" t="s">
        <v>13</v>
      </c>
      <c r="F28" s="58">
        <v>2</v>
      </c>
      <c r="G28" s="57">
        <v>0</v>
      </c>
      <c r="H28" s="100">
        <f t="shared" si="0"/>
        <v>0</v>
      </c>
      <c r="I28" s="28"/>
      <c r="O28" s="27">
        <v>2</v>
      </c>
      <c r="Y28" s="9">
        <v>12</v>
      </c>
      <c r="Z28" s="9">
        <v>0</v>
      </c>
      <c r="AA28" s="9">
        <v>5</v>
      </c>
      <c r="AZ28" s="9">
        <v>1</v>
      </c>
      <c r="BA28" s="9">
        <f>IF(AZ28=1,H23,0)</f>
        <v>0</v>
      </c>
      <c r="BB28" s="9">
        <f>IF(AZ28=2,H23,0)</f>
        <v>0</v>
      </c>
      <c r="BC28" s="9">
        <f>IF(AZ28=3,H23,0)</f>
        <v>0</v>
      </c>
      <c r="BD28" s="9">
        <f>IF(AZ28=4,H23,0)</f>
        <v>0</v>
      </c>
      <c r="BE28" s="9">
        <f>IF(AZ28=5,H23,0)</f>
        <v>0</v>
      </c>
    </row>
    <row r="29" spans="1:57" ht="12.75">
      <c r="A29" s="28"/>
      <c r="B29" s="24"/>
      <c r="C29" s="42" t="s">
        <v>11</v>
      </c>
      <c r="D29" s="43" t="str">
        <f>CONCATENATE(C22," ",D22)</f>
        <v> Bourání konstrukcí</v>
      </c>
      <c r="E29" s="24"/>
      <c r="F29" s="44"/>
      <c r="G29" s="44"/>
      <c r="H29" s="101">
        <f>H23+H24+H25+H26+H27+H28</f>
        <v>0</v>
      </c>
      <c r="I29" s="28"/>
      <c r="O29" s="27">
        <v>2</v>
      </c>
      <c r="Y29" s="9">
        <v>12</v>
      </c>
      <c r="Z29" s="9">
        <v>0</v>
      </c>
      <c r="AA29" s="9">
        <v>6</v>
      </c>
      <c r="AZ29" s="9">
        <v>1</v>
      </c>
      <c r="BA29" s="9">
        <f>IF(AZ29=1,H24,0)</f>
        <v>0</v>
      </c>
      <c r="BB29" s="9">
        <f>IF(AZ29=2,H24,0)</f>
        <v>0</v>
      </c>
      <c r="BC29" s="9">
        <f>IF(AZ29=3,H24,0)</f>
        <v>0</v>
      </c>
      <c r="BD29" s="9">
        <f>IF(AZ29=4,H24,0)</f>
        <v>0</v>
      </c>
      <c r="BE29" s="9">
        <f>IF(AZ29=5,H24,0)</f>
        <v>0</v>
      </c>
    </row>
    <row r="30" spans="1:57" ht="12.75">
      <c r="A30" s="28"/>
      <c r="B30" s="24"/>
      <c r="C30" s="42"/>
      <c r="D30" s="43"/>
      <c r="E30" s="24"/>
      <c r="F30" s="44"/>
      <c r="G30" s="44"/>
      <c r="H30" s="101"/>
      <c r="I30" s="28"/>
      <c r="O30" s="27">
        <v>2</v>
      </c>
      <c r="Y30" s="9">
        <v>12</v>
      </c>
      <c r="Z30" s="9">
        <v>0</v>
      </c>
      <c r="AA30" s="9">
        <v>7</v>
      </c>
      <c r="AZ30" s="9">
        <v>1</v>
      </c>
      <c r="BA30" s="9">
        <f>IF(AZ30=1,H26,0)</f>
        <v>0</v>
      </c>
      <c r="BB30" s="9">
        <f>IF(AZ30=2,H26,0)</f>
        <v>0</v>
      </c>
      <c r="BC30" s="9">
        <f>IF(AZ30=3,H26,0)</f>
        <v>0</v>
      </c>
      <c r="BD30" s="9">
        <f>IF(AZ30=4,H26,0)</f>
        <v>0</v>
      </c>
      <c r="BE30" s="9">
        <f>IF(AZ30=5,H26,0)</f>
        <v>0</v>
      </c>
    </row>
    <row r="31" spans="1:57" ht="12.75">
      <c r="A31" s="28"/>
      <c r="B31" s="19" t="s">
        <v>10</v>
      </c>
      <c r="C31" s="23"/>
      <c r="D31" s="21" t="s">
        <v>18</v>
      </c>
      <c r="E31" s="24"/>
      <c r="F31" s="25"/>
      <c r="G31" s="25"/>
      <c r="H31" s="44"/>
      <c r="I31" s="28"/>
      <c r="O31" s="27">
        <v>2</v>
      </c>
      <c r="Y31" s="9">
        <v>12</v>
      </c>
      <c r="Z31" s="9">
        <v>0</v>
      </c>
      <c r="AA31" s="9">
        <v>8</v>
      </c>
      <c r="AZ31" s="9">
        <v>1</v>
      </c>
      <c r="BA31" s="9">
        <f>IF(AZ31=1,H27,0)</f>
        <v>0</v>
      </c>
      <c r="BB31" s="9">
        <f>IF(AZ31=2,H27,0)</f>
        <v>0</v>
      </c>
      <c r="BC31" s="9">
        <f>IF(AZ31=3,H27,0)</f>
        <v>0</v>
      </c>
      <c r="BD31" s="9">
        <f>IF(AZ31=4,H27,0)</f>
        <v>0</v>
      </c>
      <c r="BE31" s="9">
        <f>IF(AZ31=5,H27,0)</f>
        <v>0</v>
      </c>
    </row>
    <row r="32" spans="1:57" ht="12.75">
      <c r="A32" s="28"/>
      <c r="B32" s="29">
        <v>1</v>
      </c>
      <c r="C32" s="30"/>
      <c r="D32" s="31" t="s">
        <v>30</v>
      </c>
      <c r="E32" s="32" t="s">
        <v>16</v>
      </c>
      <c r="F32" s="71">
        <v>160</v>
      </c>
      <c r="G32" s="55">
        <v>0</v>
      </c>
      <c r="H32" s="98">
        <f>F32*G32</f>
        <v>0</v>
      </c>
      <c r="I32" s="28"/>
      <c r="O32" s="27">
        <v>2</v>
      </c>
      <c r="Y32" s="9">
        <v>12</v>
      </c>
      <c r="Z32" s="9">
        <v>0</v>
      </c>
      <c r="AA32" s="9">
        <v>9</v>
      </c>
      <c r="AZ32" s="9">
        <v>1</v>
      </c>
      <c r="BA32" s="9">
        <f>IF(AZ32=1,H28,0)</f>
        <v>0</v>
      </c>
      <c r="BB32" s="9">
        <f>IF(AZ32=2,H28,0)</f>
        <v>0</v>
      </c>
      <c r="BC32" s="9">
        <f>IF(AZ32=3,H28,0)</f>
        <v>0</v>
      </c>
      <c r="BD32" s="9">
        <f>IF(AZ32=4,H28,0)</f>
        <v>0</v>
      </c>
      <c r="BE32" s="9">
        <f>IF(AZ32=5,H28,0)</f>
        <v>0</v>
      </c>
    </row>
    <row r="33" spans="1:15" ht="12.75">
      <c r="A33" s="28"/>
      <c r="B33" s="90">
        <v>2</v>
      </c>
      <c r="C33" s="91"/>
      <c r="D33" s="92" t="s">
        <v>43</v>
      </c>
      <c r="E33" s="93" t="s">
        <v>16</v>
      </c>
      <c r="F33" s="94">
        <v>160</v>
      </c>
      <c r="G33" s="95">
        <v>0</v>
      </c>
      <c r="H33" s="94">
        <f>F33*G33</f>
        <v>0</v>
      </c>
      <c r="I33" s="28"/>
      <c r="O33" s="27"/>
    </row>
    <row r="34" spans="1:57" ht="12.75">
      <c r="A34" s="28"/>
      <c r="B34" s="24"/>
      <c r="C34" s="42" t="s">
        <v>11</v>
      </c>
      <c r="D34" s="43" t="str">
        <f>CONCATENATE(C31," ",D31)</f>
        <v> Izolace proti vodě</v>
      </c>
      <c r="E34" s="24"/>
      <c r="F34" s="44"/>
      <c r="G34" s="44">
        <v>0</v>
      </c>
      <c r="H34" s="101">
        <f>H32+H33</f>
        <v>0</v>
      </c>
      <c r="I34" s="28"/>
      <c r="J34" s="65">
        <v>9</v>
      </c>
      <c r="O34" s="27">
        <v>2</v>
      </c>
      <c r="Y34" s="9">
        <v>12</v>
      </c>
      <c r="Z34" s="9">
        <v>0</v>
      </c>
      <c r="AA34" s="9">
        <v>10</v>
      </c>
      <c r="AZ34" s="9">
        <v>1</v>
      </c>
      <c r="BA34" s="9" t="e">
        <f>IF(AZ34=1,#REF!,0)</f>
        <v>#REF!</v>
      </c>
      <c r="BB34" s="9">
        <f>IF(AZ34=2,#REF!,0)</f>
        <v>0</v>
      </c>
      <c r="BC34" s="9">
        <f>IF(AZ34=3,#REF!,0)</f>
        <v>0</v>
      </c>
      <c r="BD34" s="9">
        <f>IF(AZ34=4,#REF!,0)</f>
        <v>0</v>
      </c>
      <c r="BE34" s="9">
        <f>IF(AZ34=5,#REF!,0)</f>
        <v>0</v>
      </c>
    </row>
    <row r="35" spans="1:57" ht="12.75">
      <c r="A35" s="28"/>
      <c r="B35" s="24"/>
      <c r="C35" s="42"/>
      <c r="D35" s="43"/>
      <c r="E35" s="24"/>
      <c r="F35" s="44"/>
      <c r="G35" s="44"/>
      <c r="H35" s="101"/>
      <c r="I35" s="28"/>
      <c r="O35" s="27">
        <v>2</v>
      </c>
      <c r="Y35" s="9">
        <v>12</v>
      </c>
      <c r="Z35" s="9">
        <v>0</v>
      </c>
      <c r="AA35" s="9">
        <v>11</v>
      </c>
      <c r="AZ35" s="9">
        <v>1</v>
      </c>
      <c r="BA35" s="9" t="e">
        <f>IF(AZ35=1,#REF!,0)</f>
        <v>#REF!</v>
      </c>
      <c r="BB35" s="9">
        <f>IF(AZ35=2,#REF!,0)</f>
        <v>0</v>
      </c>
      <c r="BC35" s="9">
        <f>IF(AZ35=3,#REF!,0)</f>
        <v>0</v>
      </c>
      <c r="BD35" s="9">
        <f>IF(AZ35=4,#REF!,0)</f>
        <v>0</v>
      </c>
      <c r="BE35" s="9">
        <f>IF(AZ35=5,#REF!,0)</f>
        <v>0</v>
      </c>
    </row>
    <row r="36" spans="1:57" s="47" customFormat="1" ht="12.75">
      <c r="A36" s="28"/>
      <c r="B36" s="19" t="s">
        <v>10</v>
      </c>
      <c r="C36" s="23"/>
      <c r="D36" s="21" t="s">
        <v>19</v>
      </c>
      <c r="E36" s="24"/>
      <c r="F36" s="25"/>
      <c r="G36" s="25"/>
      <c r="H36" s="44"/>
      <c r="I36" s="28"/>
      <c r="J36" s="64" t="s">
        <v>1</v>
      </c>
      <c r="O36" s="48">
        <v>4</v>
      </c>
      <c r="BA36" s="49" t="e">
        <f>SUM(BA27:BA35)</f>
        <v>#REF!</v>
      </c>
      <c r="BB36" s="49">
        <f>SUM(BB27:BB35)</f>
        <v>0</v>
      </c>
      <c r="BC36" s="49">
        <f>SUM(BC27:BC35)</f>
        <v>0</v>
      </c>
      <c r="BD36" s="49">
        <f>SUM(BD27:BD35)</f>
        <v>0</v>
      </c>
      <c r="BE36" s="49">
        <f>SUM(BE27:BE35)</f>
        <v>0</v>
      </c>
    </row>
    <row r="37" spans="1:57" s="47" customFormat="1" ht="12.75" customHeight="1">
      <c r="A37" s="28"/>
      <c r="B37" s="29">
        <v>1</v>
      </c>
      <c r="C37" s="30"/>
      <c r="D37" s="31" t="s">
        <v>31</v>
      </c>
      <c r="E37" s="32" t="s">
        <v>32</v>
      </c>
      <c r="F37" s="71">
        <v>10</v>
      </c>
      <c r="G37" s="55">
        <v>0</v>
      </c>
      <c r="H37" s="98">
        <f>F37*G37</f>
        <v>0</v>
      </c>
      <c r="I37" s="28"/>
      <c r="J37" s="64"/>
      <c r="O37" s="48"/>
      <c r="BA37" s="49"/>
      <c r="BB37" s="49"/>
      <c r="BC37" s="49"/>
      <c r="BD37" s="49"/>
      <c r="BE37" s="49"/>
    </row>
    <row r="38" spans="1:57" ht="12.75">
      <c r="A38" s="28"/>
      <c r="B38" s="33">
        <v>2</v>
      </c>
      <c r="C38" s="34"/>
      <c r="D38" s="35" t="s">
        <v>41</v>
      </c>
      <c r="E38" s="36" t="s">
        <v>42</v>
      </c>
      <c r="F38" s="60">
        <v>1</v>
      </c>
      <c r="G38" s="56">
        <v>0</v>
      </c>
      <c r="H38" s="99">
        <f>F38*G38</f>
        <v>0</v>
      </c>
      <c r="I38" s="28"/>
      <c r="O38" s="27">
        <v>2</v>
      </c>
      <c r="Y38" s="9">
        <v>12</v>
      </c>
      <c r="Z38" s="9">
        <v>0</v>
      </c>
      <c r="AA38" s="9">
        <v>12</v>
      </c>
      <c r="AZ38" s="9">
        <v>2</v>
      </c>
      <c r="BA38" s="9">
        <f>IF(AZ38=1,H33,0)</f>
        <v>0</v>
      </c>
      <c r="BB38" s="9">
        <f>IF(AZ38=2,H33,0)</f>
        <v>0</v>
      </c>
      <c r="BC38" s="9">
        <f>IF(AZ38=3,H33,0)</f>
        <v>0</v>
      </c>
      <c r="BD38" s="9">
        <f>IF(AZ38=4,H33,0)</f>
        <v>0</v>
      </c>
      <c r="BE38" s="9">
        <f>IF(AZ38=5,H33,0)</f>
        <v>0</v>
      </c>
    </row>
    <row r="39" spans="1:57" ht="12.75">
      <c r="A39" s="41"/>
      <c r="B39" s="37">
        <v>3</v>
      </c>
      <c r="C39" s="38"/>
      <c r="D39" s="39" t="s">
        <v>33</v>
      </c>
      <c r="E39" s="40" t="s">
        <v>42</v>
      </c>
      <c r="F39" s="58">
        <v>1</v>
      </c>
      <c r="G39" s="57">
        <v>0</v>
      </c>
      <c r="H39" s="100">
        <f>F39*G39</f>
        <v>0</v>
      </c>
      <c r="I39" s="41"/>
      <c r="O39" s="27">
        <v>2</v>
      </c>
      <c r="Y39" s="9">
        <v>12</v>
      </c>
      <c r="Z39" s="9">
        <v>0</v>
      </c>
      <c r="AA39" s="9">
        <v>13</v>
      </c>
      <c r="AZ39" s="9">
        <v>2</v>
      </c>
      <c r="BA39" s="9">
        <f>IF(AZ39=1,#REF!,0)</f>
        <v>0</v>
      </c>
      <c r="BB39" s="9" t="e">
        <f>IF(AZ39=2,#REF!,0)</f>
        <v>#REF!</v>
      </c>
      <c r="BC39" s="9">
        <f>IF(AZ39=3,#REF!,0)</f>
        <v>0</v>
      </c>
      <c r="BD39" s="9">
        <f>IF(AZ39=4,#REF!,0)</f>
        <v>0</v>
      </c>
      <c r="BE39" s="9">
        <f>IF(AZ39=5,#REF!,0)</f>
        <v>0</v>
      </c>
    </row>
    <row r="40" spans="1:57" ht="12.75">
      <c r="A40" s="41"/>
      <c r="B40" s="24"/>
      <c r="C40" s="42" t="s">
        <v>11</v>
      </c>
      <c r="D40" s="43" t="str">
        <f>CONCATENATE(C36," ",D36)</f>
        <v> Vnitřní kanalizace</v>
      </c>
      <c r="E40" s="24"/>
      <c r="F40" s="44"/>
      <c r="G40" s="44"/>
      <c r="H40" s="101">
        <f>H37+H38+H39</f>
        <v>0</v>
      </c>
      <c r="I40" s="41"/>
      <c r="O40" s="27">
        <v>2</v>
      </c>
      <c r="Y40" s="9">
        <v>12</v>
      </c>
      <c r="Z40" s="9">
        <v>0</v>
      </c>
      <c r="AA40" s="9">
        <v>14</v>
      </c>
      <c r="AZ40" s="9">
        <v>2</v>
      </c>
      <c r="BA40" s="9">
        <f>IF(AZ40=1,#REF!,0)</f>
        <v>0</v>
      </c>
      <c r="BB40" s="9" t="e">
        <f>IF(AZ40=2,#REF!,0)</f>
        <v>#REF!</v>
      </c>
      <c r="BC40" s="9">
        <f>IF(AZ40=3,#REF!,0)</f>
        <v>0</v>
      </c>
      <c r="BD40" s="9">
        <f>IF(AZ40=4,#REF!,0)</f>
        <v>0</v>
      </c>
      <c r="BE40" s="9">
        <f>IF(AZ40=5,#REF!,0)</f>
        <v>0</v>
      </c>
    </row>
    <row r="41" spans="1:57" ht="12.75">
      <c r="A41" s="22"/>
      <c r="B41" s="24"/>
      <c r="C41" s="42"/>
      <c r="D41" s="43"/>
      <c r="E41" s="24"/>
      <c r="F41" s="44"/>
      <c r="G41" s="44"/>
      <c r="H41" s="101"/>
      <c r="I41" s="22"/>
      <c r="O41" s="27">
        <v>2</v>
      </c>
      <c r="Y41" s="9">
        <v>12</v>
      </c>
      <c r="Z41" s="9">
        <v>0</v>
      </c>
      <c r="AA41" s="9">
        <v>15</v>
      </c>
      <c r="AZ41" s="9">
        <v>2</v>
      </c>
      <c r="BA41" s="9">
        <f>IF(AZ41=1,#REF!,0)</f>
        <v>0</v>
      </c>
      <c r="BB41" s="9" t="e">
        <f>IF(AZ41=2,#REF!,0)</f>
        <v>#REF!</v>
      </c>
      <c r="BC41" s="9">
        <f>IF(AZ41=3,#REF!,0)</f>
        <v>0</v>
      </c>
      <c r="BD41" s="9">
        <f>IF(AZ41=4,#REF!,0)</f>
        <v>0</v>
      </c>
      <c r="BE41" s="9">
        <f>IF(AZ41=5,#REF!,0)</f>
        <v>0</v>
      </c>
    </row>
    <row r="42" spans="1:57" ht="12.75">
      <c r="A42" s="28"/>
      <c r="B42" s="19" t="s">
        <v>10</v>
      </c>
      <c r="C42" s="23"/>
      <c r="D42" s="21" t="s">
        <v>20</v>
      </c>
      <c r="E42" s="24"/>
      <c r="F42" s="25"/>
      <c r="G42" s="25"/>
      <c r="H42" s="44"/>
      <c r="I42" s="28"/>
      <c r="O42" s="27">
        <v>2</v>
      </c>
      <c r="Y42" s="9">
        <v>12</v>
      </c>
      <c r="Z42" s="9">
        <v>0</v>
      </c>
      <c r="AA42" s="9">
        <v>16</v>
      </c>
      <c r="AZ42" s="9">
        <v>2</v>
      </c>
      <c r="BA42" s="9">
        <f>IF(AZ42=1,#REF!,0)</f>
        <v>0</v>
      </c>
      <c r="BB42" s="9" t="e">
        <f>IF(AZ42=2,#REF!,0)</f>
        <v>#REF!</v>
      </c>
      <c r="BC42" s="9">
        <f>IF(AZ42=3,#REF!,0)</f>
        <v>0</v>
      </c>
      <c r="BD42" s="9">
        <f>IF(AZ42=4,#REF!,0)</f>
        <v>0</v>
      </c>
      <c r="BE42" s="9">
        <f>IF(AZ42=5,#REF!,0)</f>
        <v>0</v>
      </c>
    </row>
    <row r="43" spans="1:57" ht="12.75">
      <c r="A43" s="22"/>
      <c r="B43" s="29">
        <v>1</v>
      </c>
      <c r="C43" s="30"/>
      <c r="D43" s="31" t="s">
        <v>34</v>
      </c>
      <c r="E43" s="32" t="s">
        <v>17</v>
      </c>
      <c r="F43" s="71">
        <v>37</v>
      </c>
      <c r="G43" s="55">
        <v>0</v>
      </c>
      <c r="H43" s="98">
        <f aca="true" t="shared" si="1" ref="H43:H48">F43*G43</f>
        <v>0</v>
      </c>
      <c r="I43" s="41"/>
      <c r="O43" s="27">
        <v>2</v>
      </c>
      <c r="Y43" s="9">
        <v>12</v>
      </c>
      <c r="Z43" s="9">
        <v>1</v>
      </c>
      <c r="AA43" s="9">
        <v>17</v>
      </c>
      <c r="AZ43" s="9">
        <v>2</v>
      </c>
      <c r="BA43" s="9">
        <f>IF(AZ43=1,#REF!,0)</f>
        <v>0</v>
      </c>
      <c r="BB43" s="9" t="e">
        <f>IF(AZ43=2,#REF!,0)</f>
        <v>#REF!</v>
      </c>
      <c r="BC43" s="9">
        <f>IF(AZ43=3,#REF!,0)</f>
        <v>0</v>
      </c>
      <c r="BD43" s="9">
        <f>IF(AZ43=4,#REF!,0)</f>
        <v>0</v>
      </c>
      <c r="BE43" s="9">
        <f>IF(AZ43=5,#REF!,0)</f>
        <v>0</v>
      </c>
    </row>
    <row r="44" spans="1:57" ht="12.75">
      <c r="A44" s="28"/>
      <c r="B44" s="33">
        <v>2</v>
      </c>
      <c r="C44" s="34"/>
      <c r="D44" s="35" t="s">
        <v>35</v>
      </c>
      <c r="E44" s="36" t="s">
        <v>16</v>
      </c>
      <c r="F44" s="60">
        <v>160</v>
      </c>
      <c r="G44" s="56">
        <v>0</v>
      </c>
      <c r="H44" s="99">
        <f t="shared" si="1"/>
        <v>0</v>
      </c>
      <c r="I44" s="41"/>
      <c r="O44" s="27">
        <v>2</v>
      </c>
      <c r="Y44" s="9">
        <v>12</v>
      </c>
      <c r="Z44" s="9">
        <v>0</v>
      </c>
      <c r="AA44" s="9">
        <v>20</v>
      </c>
      <c r="AZ44" s="9">
        <v>2</v>
      </c>
      <c r="BA44" s="9">
        <f>IF(AZ44=1,#REF!,0)</f>
        <v>0</v>
      </c>
      <c r="BB44" s="9" t="e">
        <f>IF(AZ44=2,#REF!,0)</f>
        <v>#REF!</v>
      </c>
      <c r="BC44" s="9">
        <f>IF(AZ44=3,#REF!,0)</f>
        <v>0</v>
      </c>
      <c r="BD44" s="9">
        <f>IF(AZ44=4,#REF!,0)</f>
        <v>0</v>
      </c>
      <c r="BE44" s="9">
        <f>IF(AZ44=5,#REF!,0)</f>
        <v>0</v>
      </c>
    </row>
    <row r="45" spans="1:15" ht="12.75">
      <c r="A45" s="22"/>
      <c r="B45" s="33">
        <v>3</v>
      </c>
      <c r="C45" s="34"/>
      <c r="D45" s="35" t="s">
        <v>36</v>
      </c>
      <c r="E45" s="36" t="s">
        <v>17</v>
      </c>
      <c r="F45" s="60">
        <v>43</v>
      </c>
      <c r="G45" s="56">
        <v>0</v>
      </c>
      <c r="H45" s="99">
        <f t="shared" si="1"/>
        <v>0</v>
      </c>
      <c r="I45" s="22"/>
      <c r="O45" s="27"/>
    </row>
    <row r="46" spans="1:57" s="47" customFormat="1" ht="12.75">
      <c r="A46" s="28"/>
      <c r="B46" s="33">
        <v>4</v>
      </c>
      <c r="C46" s="34"/>
      <c r="D46" s="35" t="s">
        <v>37</v>
      </c>
      <c r="E46" s="36" t="s">
        <v>16</v>
      </c>
      <c r="F46" s="60">
        <v>6.4</v>
      </c>
      <c r="G46" s="56">
        <v>0</v>
      </c>
      <c r="H46" s="99">
        <f t="shared" si="1"/>
        <v>0</v>
      </c>
      <c r="I46" s="28"/>
      <c r="J46" s="64" t="s">
        <v>2</v>
      </c>
      <c r="O46" s="48">
        <v>4</v>
      </c>
      <c r="BA46" s="49">
        <f>SUM(BA38:BA44)</f>
        <v>0</v>
      </c>
      <c r="BB46" s="49" t="e">
        <f>SUM(BB38:BB44)</f>
        <v>#REF!</v>
      </c>
      <c r="BC46" s="49">
        <f>SUM(BC38:BC44)</f>
        <v>0</v>
      </c>
      <c r="BD46" s="49">
        <f>SUM(BD38:BD44)</f>
        <v>0</v>
      </c>
      <c r="BE46" s="49">
        <f>SUM(BE38:BE44)</f>
        <v>0</v>
      </c>
    </row>
    <row r="47" spans="1:57" s="47" customFormat="1" ht="12.75" customHeight="1">
      <c r="A47" s="28"/>
      <c r="B47" s="33">
        <v>5</v>
      </c>
      <c r="C47" s="34"/>
      <c r="D47" s="35" t="s">
        <v>38</v>
      </c>
      <c r="E47" s="36" t="s">
        <v>16</v>
      </c>
      <c r="F47" s="60">
        <v>160</v>
      </c>
      <c r="G47" s="56">
        <v>0</v>
      </c>
      <c r="H47" s="99">
        <f t="shared" si="1"/>
        <v>0</v>
      </c>
      <c r="I47" s="28"/>
      <c r="J47" s="64"/>
      <c r="O47" s="48"/>
      <c r="BA47" s="49"/>
      <c r="BB47" s="49"/>
      <c r="BC47" s="49"/>
      <c r="BD47" s="49"/>
      <c r="BE47" s="49"/>
    </row>
    <row r="48" spans="1:15" s="47" customFormat="1" ht="12.75">
      <c r="A48" s="28"/>
      <c r="B48" s="37">
        <v>6</v>
      </c>
      <c r="C48" s="38"/>
      <c r="D48" s="39" t="s">
        <v>39</v>
      </c>
      <c r="E48" s="40" t="s">
        <v>16</v>
      </c>
      <c r="F48" s="58">
        <v>160</v>
      </c>
      <c r="G48" s="57">
        <v>0</v>
      </c>
      <c r="H48" s="100">
        <f t="shared" si="1"/>
        <v>0</v>
      </c>
      <c r="I48" s="28"/>
      <c r="J48" s="64"/>
      <c r="O48" s="48">
        <v>1</v>
      </c>
    </row>
    <row r="49" spans="1:57" ht="12.75">
      <c r="A49" s="28"/>
      <c r="B49" s="24"/>
      <c r="C49" s="42" t="s">
        <v>11</v>
      </c>
      <c r="D49" s="43" t="str">
        <f>CONCATENATE(C42," ",D42)</f>
        <v> Podlahy z dlaždic a obklady</v>
      </c>
      <c r="E49" s="24"/>
      <c r="F49" s="44"/>
      <c r="G49" s="44"/>
      <c r="H49" s="101">
        <f>H43+H44+H45+H46+H47+H48</f>
        <v>0</v>
      </c>
      <c r="I49" s="28"/>
      <c r="O49" s="27">
        <v>2</v>
      </c>
      <c r="Y49" s="9">
        <v>12</v>
      </c>
      <c r="Z49" s="9">
        <v>0</v>
      </c>
      <c r="AA49" s="9">
        <v>22</v>
      </c>
      <c r="AZ49" s="9">
        <v>2</v>
      </c>
      <c r="BA49" s="9">
        <f>IF(AZ49=1,#REF!,0)</f>
        <v>0</v>
      </c>
      <c r="BB49" s="9" t="e">
        <f>IF(AZ49=2,#REF!,0)</f>
        <v>#REF!</v>
      </c>
      <c r="BC49" s="9">
        <f>IF(AZ49=3,#REF!,0)</f>
        <v>0</v>
      </c>
      <c r="BD49" s="9">
        <f>IF(AZ49=4,#REF!,0)</f>
        <v>0</v>
      </c>
      <c r="BE49" s="9">
        <f>IF(AZ49=5,#REF!,0)</f>
        <v>0</v>
      </c>
    </row>
    <row r="50" spans="1:252" ht="12.75">
      <c r="A50" s="28"/>
      <c r="B50" s="24"/>
      <c r="C50" s="42"/>
      <c r="D50" s="43"/>
      <c r="E50" s="24"/>
      <c r="F50" s="44"/>
      <c r="G50" s="44"/>
      <c r="H50" s="101"/>
      <c r="I50" s="28"/>
      <c r="J50" s="64" t="s">
        <v>2</v>
      </c>
      <c r="K50" s="47"/>
      <c r="L50" s="47"/>
      <c r="M50" s="47"/>
      <c r="N50" s="47"/>
      <c r="O50" s="48">
        <v>4</v>
      </c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9">
        <f>SUM(BA48:BA49)</f>
        <v>0</v>
      </c>
      <c r="BB50" s="49" t="e">
        <f>SUM(BB48:BB49)</f>
        <v>#REF!</v>
      </c>
      <c r="BC50" s="49">
        <f>SUM(BC48:BC49)</f>
        <v>0</v>
      </c>
      <c r="BD50" s="49">
        <f>SUM(BD48:BD49)</f>
        <v>0</v>
      </c>
      <c r="BE50" s="49">
        <f>SUM(BE48:BE49)</f>
        <v>0</v>
      </c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</row>
    <row r="51" spans="1:57" s="47" customFormat="1" ht="12.75">
      <c r="A51" s="28"/>
      <c r="B51" s="19" t="s">
        <v>10</v>
      </c>
      <c r="C51" s="23"/>
      <c r="D51" s="21" t="s">
        <v>40</v>
      </c>
      <c r="E51" s="24"/>
      <c r="F51" s="25"/>
      <c r="G51" s="25"/>
      <c r="H51" s="44"/>
      <c r="I51" s="28"/>
      <c r="J51" s="64"/>
      <c r="O51" s="48"/>
      <c r="BA51" s="49"/>
      <c r="BB51" s="49"/>
      <c r="BC51" s="49"/>
      <c r="BD51" s="49"/>
      <c r="BE51" s="49"/>
    </row>
    <row r="52" spans="1:15" s="47" customFormat="1" ht="12.75">
      <c r="A52" s="28"/>
      <c r="B52" s="29">
        <v>1</v>
      </c>
      <c r="C52" s="30"/>
      <c r="D52" s="31" t="s">
        <v>46</v>
      </c>
      <c r="E52" s="32"/>
      <c r="F52" s="71"/>
      <c r="G52" s="55"/>
      <c r="H52" s="98">
        <f aca="true" t="shared" si="2" ref="H52:H57">F52*G52</f>
        <v>0</v>
      </c>
      <c r="I52" s="28"/>
      <c r="J52" s="64"/>
      <c r="O52" s="48">
        <v>1</v>
      </c>
    </row>
    <row r="53" spans="1:252" s="47" customFormat="1" ht="12.75">
      <c r="A53" s="28"/>
      <c r="B53" s="33">
        <v>2</v>
      </c>
      <c r="C53" s="34"/>
      <c r="D53" s="35" t="s">
        <v>47</v>
      </c>
      <c r="E53" s="36" t="s">
        <v>48</v>
      </c>
      <c r="F53" s="60">
        <v>1</v>
      </c>
      <c r="G53" s="56">
        <v>0</v>
      </c>
      <c r="H53" s="99">
        <f t="shared" si="2"/>
        <v>0</v>
      </c>
      <c r="I53" s="28"/>
      <c r="J53" s="61"/>
      <c r="K53" s="9"/>
      <c r="L53" s="9"/>
      <c r="M53" s="9"/>
      <c r="N53" s="9"/>
      <c r="O53" s="27">
        <v>2</v>
      </c>
      <c r="P53" s="9"/>
      <c r="Q53" s="9"/>
      <c r="R53" s="9"/>
      <c r="S53" s="9"/>
      <c r="T53" s="9"/>
      <c r="U53" s="9"/>
      <c r="V53" s="9"/>
      <c r="W53" s="9"/>
      <c r="X53" s="9"/>
      <c r="Y53" s="9">
        <v>12</v>
      </c>
      <c r="Z53" s="9">
        <v>0</v>
      </c>
      <c r="AA53" s="9">
        <v>33</v>
      </c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>
        <v>2</v>
      </c>
      <c r="BA53" s="9">
        <f aca="true" t="shared" si="3" ref="BA53:BA58">IF(AZ53=1,H43,0)</f>
        <v>0</v>
      </c>
      <c r="BB53" s="9">
        <f aca="true" t="shared" si="4" ref="BB53:BB58">IF(AZ53=2,H43,0)</f>
        <v>0</v>
      </c>
      <c r="BC53" s="9">
        <f aca="true" t="shared" si="5" ref="BC53:BC58">IF(AZ53=3,H43,0)</f>
        <v>0</v>
      </c>
      <c r="BD53" s="9">
        <f aca="true" t="shared" si="6" ref="BD53:BD58">IF(AZ53=4,H43,0)</f>
        <v>0</v>
      </c>
      <c r="BE53" s="9">
        <f aca="true" t="shared" si="7" ref="BE53:BE58">IF(AZ53=5,H43,0)</f>
        <v>0</v>
      </c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</row>
    <row r="54" spans="1:57" ht="12.75">
      <c r="A54" s="28"/>
      <c r="B54" s="33">
        <v>3</v>
      </c>
      <c r="C54" s="34"/>
      <c r="D54" s="35"/>
      <c r="E54" s="36"/>
      <c r="F54" s="60"/>
      <c r="G54" s="56"/>
      <c r="H54" s="99">
        <f t="shared" si="2"/>
        <v>0</v>
      </c>
      <c r="I54" s="28"/>
      <c r="O54" s="27">
        <v>2</v>
      </c>
      <c r="Y54" s="9">
        <v>12</v>
      </c>
      <c r="Z54" s="9">
        <v>0</v>
      </c>
      <c r="AA54" s="9">
        <v>34</v>
      </c>
      <c r="AZ54" s="9">
        <v>2</v>
      </c>
      <c r="BA54" s="9">
        <f t="shared" si="3"/>
        <v>0</v>
      </c>
      <c r="BB54" s="9">
        <f t="shared" si="4"/>
        <v>0</v>
      </c>
      <c r="BC54" s="9">
        <f t="shared" si="5"/>
        <v>0</v>
      </c>
      <c r="BD54" s="9">
        <f t="shared" si="6"/>
        <v>0</v>
      </c>
      <c r="BE54" s="9">
        <f t="shared" si="7"/>
        <v>0</v>
      </c>
    </row>
    <row r="55" spans="1:57" ht="12.75">
      <c r="A55" s="28"/>
      <c r="B55" s="33">
        <v>4</v>
      </c>
      <c r="C55" s="34"/>
      <c r="D55" s="35"/>
      <c r="E55" s="36"/>
      <c r="F55" s="60"/>
      <c r="G55" s="56"/>
      <c r="H55" s="99">
        <f t="shared" si="2"/>
        <v>0</v>
      </c>
      <c r="I55" s="28"/>
      <c r="O55" s="27">
        <v>2</v>
      </c>
      <c r="Y55" s="9">
        <v>12</v>
      </c>
      <c r="Z55" s="9">
        <v>0</v>
      </c>
      <c r="AA55" s="9">
        <v>35</v>
      </c>
      <c r="AZ55" s="9">
        <v>2</v>
      </c>
      <c r="BA55" s="9">
        <f t="shared" si="3"/>
        <v>0</v>
      </c>
      <c r="BB55" s="9">
        <f t="shared" si="4"/>
        <v>0</v>
      </c>
      <c r="BC55" s="9">
        <f t="shared" si="5"/>
        <v>0</v>
      </c>
      <c r="BD55" s="9">
        <f t="shared" si="6"/>
        <v>0</v>
      </c>
      <c r="BE55" s="9">
        <f t="shared" si="7"/>
        <v>0</v>
      </c>
    </row>
    <row r="56" spans="1:57" ht="12.75">
      <c r="A56" s="7"/>
      <c r="B56" s="33">
        <v>5</v>
      </c>
      <c r="C56" s="34"/>
      <c r="D56" s="35"/>
      <c r="E56" s="36"/>
      <c r="F56" s="60"/>
      <c r="G56" s="56"/>
      <c r="H56" s="99">
        <f t="shared" si="2"/>
        <v>0</v>
      </c>
      <c r="I56" s="28"/>
      <c r="O56" s="27">
        <v>2</v>
      </c>
      <c r="Y56" s="9">
        <v>12</v>
      </c>
      <c r="Z56" s="9">
        <v>0</v>
      </c>
      <c r="AA56" s="9">
        <v>37</v>
      </c>
      <c r="AZ56" s="9">
        <v>2</v>
      </c>
      <c r="BA56" s="9">
        <f t="shared" si="3"/>
        <v>0</v>
      </c>
      <c r="BB56" s="9">
        <f t="shared" si="4"/>
        <v>0</v>
      </c>
      <c r="BC56" s="9">
        <f t="shared" si="5"/>
        <v>0</v>
      </c>
      <c r="BD56" s="9">
        <f t="shared" si="6"/>
        <v>0</v>
      </c>
      <c r="BE56" s="9">
        <f t="shared" si="7"/>
        <v>0</v>
      </c>
    </row>
    <row r="57" spans="1:57" ht="12.75">
      <c r="A57" s="7"/>
      <c r="B57" s="37">
        <v>6</v>
      </c>
      <c r="C57" s="38"/>
      <c r="D57" s="39"/>
      <c r="E57" s="40"/>
      <c r="F57" s="58"/>
      <c r="G57" s="57"/>
      <c r="H57" s="100">
        <f t="shared" si="2"/>
        <v>0</v>
      </c>
      <c r="I57" s="41"/>
      <c r="O57" s="27">
        <v>2</v>
      </c>
      <c r="Y57" s="9">
        <v>12</v>
      </c>
      <c r="Z57" s="9">
        <v>1</v>
      </c>
      <c r="AA57" s="9">
        <v>38</v>
      </c>
      <c r="AZ57" s="9">
        <v>2</v>
      </c>
      <c r="BA57" s="9">
        <f t="shared" si="3"/>
        <v>0</v>
      </c>
      <c r="BB57" s="9">
        <f t="shared" si="4"/>
        <v>0</v>
      </c>
      <c r="BC57" s="9">
        <f t="shared" si="5"/>
        <v>0</v>
      </c>
      <c r="BD57" s="9">
        <f t="shared" si="6"/>
        <v>0</v>
      </c>
      <c r="BE57" s="9">
        <f t="shared" si="7"/>
        <v>0</v>
      </c>
    </row>
    <row r="58" spans="1:57" ht="12.75">
      <c r="A58" s="7"/>
      <c r="B58" s="24"/>
      <c r="C58" s="42" t="s">
        <v>11</v>
      </c>
      <c r="D58" s="43" t="s">
        <v>40</v>
      </c>
      <c r="E58" s="24"/>
      <c r="F58" s="44"/>
      <c r="G58" s="44"/>
      <c r="H58" s="101">
        <f>H52+H53+H54+H55+H56+H57</f>
        <v>0</v>
      </c>
      <c r="I58" s="7"/>
      <c r="O58" s="27">
        <v>2</v>
      </c>
      <c r="Y58" s="9">
        <v>12</v>
      </c>
      <c r="Z58" s="9">
        <v>1</v>
      </c>
      <c r="AA58" s="9">
        <v>39</v>
      </c>
      <c r="AZ58" s="9">
        <v>2</v>
      </c>
      <c r="BA58" s="9">
        <f t="shared" si="3"/>
        <v>0</v>
      </c>
      <c r="BB58" s="9">
        <f t="shared" si="4"/>
        <v>0</v>
      </c>
      <c r="BC58" s="9">
        <f t="shared" si="5"/>
        <v>0</v>
      </c>
      <c r="BD58" s="9">
        <f t="shared" si="6"/>
        <v>0</v>
      </c>
      <c r="BE58" s="9">
        <f t="shared" si="7"/>
        <v>0</v>
      </c>
    </row>
    <row r="59" spans="1:57" ht="12.75">
      <c r="A59" s="7"/>
      <c r="F59" s="9"/>
      <c r="I59" s="7"/>
      <c r="O59" s="27">
        <v>2</v>
      </c>
      <c r="Y59" s="9">
        <v>12</v>
      </c>
      <c r="Z59" s="9">
        <v>1</v>
      </c>
      <c r="AA59" s="9">
        <v>40</v>
      </c>
      <c r="AZ59" s="9">
        <v>2</v>
      </c>
      <c r="BA59" s="9">
        <f>IF(AZ59=1,#REF!,0)</f>
        <v>0</v>
      </c>
      <c r="BB59" s="9" t="e">
        <f>IF(AZ59=2,#REF!,0)</f>
        <v>#REF!</v>
      </c>
      <c r="BC59" s="9">
        <f>IF(AZ59=3,#REF!,0)</f>
        <v>0</v>
      </c>
      <c r="BD59" s="9">
        <f>IF(AZ59=4,#REF!,0)</f>
        <v>0</v>
      </c>
      <c r="BE59" s="9">
        <f>IF(AZ59=5,#REF!,0)</f>
        <v>0</v>
      </c>
    </row>
    <row r="60" spans="2:57" ht="12.75">
      <c r="B60" s="104" t="s">
        <v>49</v>
      </c>
      <c r="C60" s="104"/>
      <c r="D60" s="104"/>
      <c r="E60" s="104"/>
      <c r="F60" s="104"/>
      <c r="G60" s="104"/>
      <c r="H60" s="104"/>
      <c r="O60" s="27">
        <v>2</v>
      </c>
      <c r="Y60" s="9">
        <v>12</v>
      </c>
      <c r="Z60" s="9">
        <v>1</v>
      </c>
      <c r="AA60" s="9">
        <v>41</v>
      </c>
      <c r="AZ60" s="9">
        <v>2</v>
      </c>
      <c r="BA60" s="9">
        <f>IF(AZ60=1,#REF!,0)</f>
        <v>0</v>
      </c>
      <c r="BB60" s="9" t="e">
        <f>IF(AZ60=2,#REF!,0)</f>
        <v>#REF!</v>
      </c>
      <c r="BC60" s="9">
        <f>IF(AZ60=3,#REF!,0)</f>
        <v>0</v>
      </c>
      <c r="BD60" s="9">
        <f>IF(AZ60=4,#REF!,0)</f>
        <v>0</v>
      </c>
      <c r="BE60" s="9">
        <f>IF(AZ60=5,#REF!,0)</f>
        <v>0</v>
      </c>
    </row>
    <row r="61" spans="1:50" ht="12.75">
      <c r="A61" s="102"/>
      <c r="B61" s="104" t="s">
        <v>50</v>
      </c>
      <c r="C61" s="104"/>
      <c r="D61" s="104"/>
      <c r="E61" s="104"/>
      <c r="F61" s="104"/>
      <c r="G61" s="104"/>
      <c r="H61" s="104"/>
      <c r="J61" s="9"/>
      <c r="R61" s="9">
        <v>12</v>
      </c>
      <c r="S61" s="9">
        <v>1</v>
      </c>
      <c r="T61" s="9">
        <v>43</v>
      </c>
      <c r="AS61" s="9">
        <v>2</v>
      </c>
      <c r="AT61" s="9">
        <f>IF(AS61=1,#REF!,0)</f>
        <v>0</v>
      </c>
      <c r="AU61" s="9" t="e">
        <f>IF(AS61=2,#REF!,0)</f>
        <v>#REF!</v>
      </c>
      <c r="AV61" s="9">
        <f>IF(AS61=3,#REF!,0)</f>
        <v>0</v>
      </c>
      <c r="AW61" s="9">
        <f>IF(AS61=4,#REF!,0)</f>
        <v>0</v>
      </c>
      <c r="AX61" s="9">
        <f>IF(AS61=5,#REF!,0)</f>
        <v>0</v>
      </c>
    </row>
    <row r="62" spans="1:50" ht="12.75">
      <c r="A62" s="102"/>
      <c r="B62" s="109" t="s">
        <v>51</v>
      </c>
      <c r="C62" s="109"/>
      <c r="D62" s="109"/>
      <c r="E62" s="109"/>
      <c r="F62" s="109"/>
      <c r="G62" s="109"/>
      <c r="H62" s="109"/>
      <c r="J62" s="9"/>
      <c r="R62" s="9">
        <v>12</v>
      </c>
      <c r="S62" s="9">
        <v>1</v>
      </c>
      <c r="T62" s="9">
        <v>44</v>
      </c>
      <c r="AS62" s="9">
        <v>2</v>
      </c>
      <c r="AT62" s="9">
        <f>IF(AS62=1,#REF!,0)</f>
        <v>0</v>
      </c>
      <c r="AU62" s="9" t="e">
        <f>IF(AS62=2,#REF!,0)</f>
        <v>#REF!</v>
      </c>
      <c r="AV62" s="9">
        <f>IF(AS62=3,#REF!,0)</f>
        <v>0</v>
      </c>
      <c r="AW62" s="9">
        <f>IF(AS62=4,#REF!,0)</f>
        <v>0</v>
      </c>
      <c r="AX62" s="9">
        <f>IF(AS62=5,#REF!,0)</f>
        <v>0</v>
      </c>
    </row>
    <row r="63" spans="1:57" ht="12.75">
      <c r="A63" s="102"/>
      <c r="B63" s="102"/>
      <c r="C63" s="102"/>
      <c r="D63" s="102"/>
      <c r="E63" s="102"/>
      <c r="F63" s="102"/>
      <c r="G63" s="102"/>
      <c r="H63" s="102"/>
      <c r="O63" s="27">
        <v>2</v>
      </c>
      <c r="Y63" s="9">
        <v>12</v>
      </c>
      <c r="Z63" s="9">
        <v>0</v>
      </c>
      <c r="AA63" s="9">
        <v>46</v>
      </c>
      <c r="AZ63" s="9">
        <v>2</v>
      </c>
      <c r="BA63" s="9">
        <f>IF(AZ63=1,#REF!,0)</f>
        <v>0</v>
      </c>
      <c r="BB63" s="9" t="e">
        <f>IF(AZ63=2,#REF!,0)</f>
        <v>#REF!</v>
      </c>
      <c r="BC63" s="9">
        <f>IF(AZ63=3,#REF!,0)</f>
        <v>0</v>
      </c>
      <c r="BD63" s="9">
        <f>IF(AZ63=4,#REF!,0)</f>
        <v>0</v>
      </c>
      <c r="BE63" s="9">
        <f>IF(AZ63=5,#REF!,0)</f>
        <v>0</v>
      </c>
    </row>
    <row r="64" spans="1:252" ht="12.75">
      <c r="A64" s="102"/>
      <c r="F64" s="9"/>
      <c r="J64" s="64" t="s">
        <v>2</v>
      </c>
      <c r="K64" s="47"/>
      <c r="L64" s="47"/>
      <c r="M64" s="47"/>
      <c r="N64" s="47"/>
      <c r="O64" s="48">
        <v>4</v>
      </c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9">
        <f>SUM(BA52:BA63)</f>
        <v>0</v>
      </c>
      <c r="BB64" s="49" t="e">
        <f>SUM(BB52:BB63)</f>
        <v>#REF!</v>
      </c>
      <c r="BC64" s="49">
        <f>SUM(BC52:BC63)</f>
        <v>0</v>
      </c>
      <c r="BD64" s="49">
        <f>SUM(BD52:BD63)</f>
        <v>0</v>
      </c>
      <c r="BE64" s="49">
        <f>SUM(BE52:BE63)</f>
        <v>0</v>
      </c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</row>
    <row r="65" spans="1:252" s="47" customFormat="1" ht="12.75">
      <c r="A65" s="9"/>
      <c r="B65" s="9"/>
      <c r="C65" s="9"/>
      <c r="D65" s="9"/>
      <c r="E65" s="9"/>
      <c r="F65" s="9"/>
      <c r="G65" s="9"/>
      <c r="H65" s="9"/>
      <c r="I65" s="9"/>
      <c r="J65" s="61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</row>
    <row r="66" ht="12.75" hidden="1">
      <c r="F66" s="9"/>
    </row>
    <row r="67" ht="12.75" hidden="1">
      <c r="F67" s="9"/>
    </row>
    <row r="68" ht="12.75" hidden="1">
      <c r="F68" s="9"/>
    </row>
    <row r="69" ht="12.75" hidden="1">
      <c r="F69" s="9"/>
    </row>
    <row r="70" ht="12.75" hidden="1">
      <c r="F70" s="9"/>
    </row>
    <row r="71" ht="12.75" hidden="1">
      <c r="F71" s="9"/>
    </row>
    <row r="72" ht="12.75" hidden="1">
      <c r="F72" s="9"/>
    </row>
    <row r="73" ht="12.75" hidden="1">
      <c r="F73" s="9"/>
    </row>
    <row r="74" ht="12.75" hidden="1">
      <c r="F74" s="9"/>
    </row>
    <row r="75" ht="12.75" hidden="1">
      <c r="F75" s="9"/>
    </row>
    <row r="76" spans="2:8" ht="12.75" hidden="1">
      <c r="B76" s="47"/>
      <c r="C76" s="47"/>
      <c r="D76" s="47"/>
      <c r="E76" s="47"/>
      <c r="F76" s="47"/>
      <c r="G76" s="47"/>
      <c r="H76" s="47"/>
    </row>
    <row r="77" spans="2:8" ht="12.75" hidden="1">
      <c r="B77" s="47"/>
      <c r="C77" s="47"/>
      <c r="D77" s="47"/>
      <c r="E77" s="47"/>
      <c r="F77" s="47"/>
      <c r="G77" s="47"/>
      <c r="H77" s="47"/>
    </row>
    <row r="78" spans="2:8" ht="12.75" hidden="1">
      <c r="B78" s="47"/>
      <c r="C78" s="47"/>
      <c r="D78" s="47"/>
      <c r="E78" s="47"/>
      <c r="F78" s="47"/>
      <c r="G78" s="47"/>
      <c r="H78" s="47"/>
    </row>
    <row r="79" spans="2:8" ht="12.75" hidden="1">
      <c r="B79" s="47"/>
      <c r="C79" s="47"/>
      <c r="D79" s="47"/>
      <c r="E79" s="47"/>
      <c r="F79" s="47"/>
      <c r="G79" s="47"/>
      <c r="H79" s="47"/>
    </row>
    <row r="80" ht="12.75" hidden="1">
      <c r="F80" s="9"/>
    </row>
    <row r="81" ht="12.75" hidden="1">
      <c r="F81" s="9"/>
    </row>
    <row r="82" ht="12.75" hidden="1">
      <c r="F82" s="9"/>
    </row>
    <row r="83" ht="12.75" hidden="1">
      <c r="F83" s="9"/>
    </row>
    <row r="84" ht="12.75" hidden="1">
      <c r="F84" s="9"/>
    </row>
    <row r="85" ht="12.75" hidden="1">
      <c r="F85" s="9"/>
    </row>
    <row r="86" ht="12.75" hidden="1">
      <c r="F86" s="9"/>
    </row>
    <row r="87" ht="12.75" hidden="1">
      <c r="F87" s="9"/>
    </row>
    <row r="88" ht="12.75" hidden="1">
      <c r="F88" s="9"/>
    </row>
    <row r="89" ht="12.75" hidden="1">
      <c r="F89" s="9"/>
    </row>
    <row r="90" ht="12.75" hidden="1">
      <c r="F90" s="9"/>
    </row>
    <row r="91" ht="12.75" hidden="1">
      <c r="F91" s="9"/>
    </row>
    <row r="92" ht="12.75" hidden="1">
      <c r="F92" s="9"/>
    </row>
    <row r="93" ht="12.75" hidden="1">
      <c r="F93" s="9"/>
    </row>
    <row r="94" ht="12.75" hidden="1">
      <c r="F94" s="9"/>
    </row>
    <row r="95" ht="12.75" hidden="1">
      <c r="F95" s="9"/>
    </row>
    <row r="96" ht="12.75" hidden="1">
      <c r="F96" s="9"/>
    </row>
    <row r="97" ht="12.75" hidden="1">
      <c r="F97" s="9"/>
    </row>
    <row r="98" ht="12.75" hidden="1">
      <c r="F98" s="9"/>
    </row>
    <row r="99" ht="12.75" hidden="1">
      <c r="F99" s="9"/>
    </row>
    <row r="100" ht="12.75" hidden="1">
      <c r="F100" s="9"/>
    </row>
    <row r="101" ht="12.75" hidden="1">
      <c r="F101" s="9"/>
    </row>
    <row r="102" ht="12.75" hidden="1">
      <c r="F102" s="9"/>
    </row>
    <row r="103" ht="12.75" hidden="1">
      <c r="F103" s="9"/>
    </row>
    <row r="104" ht="12.75" hidden="1">
      <c r="F104" s="9"/>
    </row>
    <row r="105" spans="2:3" ht="12.75" hidden="1">
      <c r="B105" s="50"/>
      <c r="C105" s="50"/>
    </row>
    <row r="106" spans="2:8" ht="12.75" hidden="1">
      <c r="B106" s="47"/>
      <c r="C106" s="47"/>
      <c r="D106" s="51"/>
      <c r="E106" s="51"/>
      <c r="F106" s="52"/>
      <c r="G106" s="51"/>
      <c r="H106" s="53"/>
    </row>
    <row r="107" spans="2:8" ht="12.75" hidden="1">
      <c r="B107" s="51"/>
      <c r="C107" s="51"/>
      <c r="D107" s="47"/>
      <c r="E107" s="47"/>
      <c r="F107" s="54"/>
      <c r="G107" s="47"/>
      <c r="H107" s="47"/>
    </row>
    <row r="108" spans="2:8" ht="12.75" hidden="1">
      <c r="B108" s="47"/>
      <c r="C108" s="47"/>
      <c r="D108" s="47"/>
      <c r="E108" s="47"/>
      <c r="F108" s="54"/>
      <c r="G108" s="47"/>
      <c r="H108" s="47"/>
    </row>
    <row r="109" spans="2:8" ht="12.75" hidden="1">
      <c r="B109" s="47"/>
      <c r="C109" s="47"/>
      <c r="D109" s="47"/>
      <c r="E109" s="47"/>
      <c r="F109" s="54"/>
      <c r="G109" s="47"/>
      <c r="H109" s="47"/>
    </row>
    <row r="110" spans="2:8" ht="12.75" hidden="1">
      <c r="B110" s="47"/>
      <c r="C110" s="47"/>
      <c r="D110" s="47"/>
      <c r="E110" s="47"/>
      <c r="F110" s="54"/>
      <c r="G110" s="47"/>
      <c r="H110" s="47"/>
    </row>
    <row r="111" spans="2:8" ht="12.75" hidden="1">
      <c r="B111" s="47"/>
      <c r="C111" s="47"/>
      <c r="D111" s="47"/>
      <c r="E111" s="47"/>
      <c r="F111" s="54"/>
      <c r="G111" s="47"/>
      <c r="H111" s="47"/>
    </row>
    <row r="112" spans="2:8" ht="12.75" hidden="1">
      <c r="B112" s="47"/>
      <c r="C112" s="47"/>
      <c r="D112" s="47"/>
      <c r="E112" s="47"/>
      <c r="F112" s="54"/>
      <c r="G112" s="47"/>
      <c r="H112" s="47"/>
    </row>
    <row r="113" spans="2:8" ht="12.75" hidden="1">
      <c r="B113" s="47"/>
      <c r="C113" s="47"/>
      <c r="D113" s="47"/>
      <c r="E113" s="47"/>
      <c r="F113" s="54"/>
      <c r="G113" s="47"/>
      <c r="H113" s="47"/>
    </row>
    <row r="114" spans="2:8" ht="12.75" hidden="1">
      <c r="B114" s="47"/>
      <c r="C114" s="47"/>
      <c r="D114" s="47"/>
      <c r="E114" s="47"/>
      <c r="F114" s="54"/>
      <c r="G114" s="47"/>
      <c r="H114" s="47"/>
    </row>
    <row r="115" spans="2:8" ht="12.75" hidden="1">
      <c r="B115" s="47"/>
      <c r="C115" s="47"/>
      <c r="D115" s="47"/>
      <c r="E115" s="47"/>
      <c r="F115" s="54"/>
      <c r="G115" s="47"/>
      <c r="H115" s="47"/>
    </row>
    <row r="116" spans="2:8" ht="12.75" hidden="1">
      <c r="B116" s="47"/>
      <c r="C116" s="47"/>
      <c r="D116" s="47"/>
      <c r="E116" s="47"/>
      <c r="F116" s="54"/>
      <c r="G116" s="47"/>
      <c r="H116" s="47"/>
    </row>
    <row r="117" spans="2:8" ht="12.75" hidden="1">
      <c r="B117" s="47"/>
      <c r="C117" s="47"/>
      <c r="D117" s="47"/>
      <c r="E117" s="47"/>
      <c r="F117" s="54"/>
      <c r="G117" s="47"/>
      <c r="H117" s="47"/>
    </row>
    <row r="118" spans="2:8" ht="12.75" hidden="1">
      <c r="B118" s="47"/>
      <c r="C118" s="47"/>
      <c r="D118" s="47"/>
      <c r="E118" s="47"/>
      <c r="F118" s="54"/>
      <c r="G118" s="47"/>
      <c r="H118" s="47"/>
    </row>
    <row r="119" spans="2:8" ht="12.75" hidden="1">
      <c r="B119" s="47"/>
      <c r="C119" s="47"/>
      <c r="D119" s="47"/>
      <c r="E119" s="47"/>
      <c r="F119" s="54"/>
      <c r="G119" s="47"/>
      <c r="H119" s="47"/>
    </row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 hidden="1"/>
    <row r="152" ht="12.75" hidden="1"/>
    <row r="153" ht="12.75" hidden="1"/>
    <row r="154" ht="12.75" hidden="1"/>
    <row r="155" ht="12.75" hidden="1"/>
    <row r="156" ht="12.75"/>
    <row r="157" ht="12.75" hidden="1"/>
    <row r="158" ht="12.75" hidden="1"/>
    <row r="159" ht="12.75" hidden="1"/>
    <row r="160" ht="12.75" hidden="1"/>
    <row r="161" ht="12.75" hidden="1"/>
  </sheetData>
  <sheetProtection/>
  <mergeCells count="10">
    <mergeCell ref="B62:H62"/>
    <mergeCell ref="B6:H6"/>
    <mergeCell ref="B4:D4"/>
    <mergeCell ref="B7:H7"/>
    <mergeCell ref="B17:H17"/>
    <mergeCell ref="B61:H61"/>
    <mergeCell ref="B2:H2"/>
    <mergeCell ref="B60:H60"/>
    <mergeCell ref="B3:D3"/>
    <mergeCell ref="B9:G9"/>
  </mergeCells>
  <printOptions horizontalCentered="1"/>
  <pageMargins left="0.3937007874015748" right="0.3937007874015748" top="0.81" bottom="0.5118110236220472" header="0.81" footer="0.31496062992125984"/>
  <pageSetup fitToHeight="1" fitToWidth="1" horizontalDpi="600" verticalDpi="600" orientation="portrait" paperSize="9" scale="84" r:id="rId1"/>
  <headerFooter alignWithMargins="0">
    <oddFooter>&amp;C&amp;"Arial Narrow,Obyčejné"Stránka &amp;P z &amp;N</oddFooter>
  </headerFooter>
  <rowBreaks count="1" manualBreakCount="1">
    <brk id="4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JmPř</dc:creator>
  <cp:keywords/>
  <dc:description/>
  <cp:lastModifiedBy>Žalman</cp:lastModifiedBy>
  <cp:lastPrinted>2011-08-10T07:13:33Z</cp:lastPrinted>
  <dcterms:created xsi:type="dcterms:W3CDTF">2010-03-07T08:07:44Z</dcterms:created>
  <dcterms:modified xsi:type="dcterms:W3CDTF">2011-08-18T06:18:32Z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