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třešní okna" sheetId="1" r:id="rId1"/>
    <sheet name="Střešní plášť" sheetId="2" r:id="rId2"/>
  </sheets>
  <definedNames>
    <definedName name="_xlnm.Print_Titles" localSheetId="0">'Střešní okna'!$1:$6</definedName>
    <definedName name="_xlnm.Print_Titles" localSheetId="1">'Střešní plášť'!$1:$6</definedName>
    <definedName name="_xlnm.Print_Area" localSheetId="0">'Střešní okna'!$A$1:$K$38</definedName>
    <definedName name="_xlnm.Print_Area" localSheetId="1">'Střešní plášť'!$A$1:$K$26</definedName>
    <definedName name="solver_lin" localSheetId="0" hidden="1">0</definedName>
    <definedName name="solver_lin" localSheetId="1" hidden="1">0</definedName>
    <definedName name="solver_num" localSheetId="0" hidden="1">0</definedName>
    <definedName name="solver_num" localSheetId="1" hidden="1">0</definedName>
    <definedName name="solver_opt" localSheetId="0" hidden="1">'Střešní okna'!#REF!</definedName>
    <definedName name="solver_opt" localSheetId="1" hidden="1">'Střešní plášť'!#REF!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<sst xmlns="http://schemas.openxmlformats.org/spreadsheetml/2006/main" count="191" uniqueCount="115">
  <si>
    <t>Stavba :</t>
  </si>
  <si>
    <t>%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</si>
  <si>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</si>
  <si>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</si>
  <si>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</si>
  <si>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</si>
  <si>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</si>
  <si>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</si>
  <si>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</si>
  <si>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</si>
  <si>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</si>
  <si>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</si>
  <si>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</si>
  <si>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</si>
  <si>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</si>
  <si>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</si>
  <si>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</si>
  <si>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</si>
  <si>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2016/5 Věznice Znojmo</t>
  </si>
  <si>
    <t>001 Výměna střešních oken</t>
  </si>
  <si>
    <t>763</t>
  </si>
  <si>
    <t>Dřevostavby</t>
  </si>
  <si>
    <t>763 Dřevostavby</t>
  </si>
  <si>
    <t>763182411U00</t>
  </si>
  <si>
    <t xml:space="preserve">SDK opláštění střeš okna hl -0,5m </t>
  </si>
  <si>
    <t>m</t>
  </si>
  <si>
    <t>998763201R00</t>
  </si>
  <si>
    <t xml:space="preserve">Přesun hmot pro dřevostavby, výšky do 12 m </t>
  </si>
  <si>
    <t>766</t>
  </si>
  <si>
    <t>Konstrukce truhlářské</t>
  </si>
  <si>
    <t>766 Konstrukce truhlářské</t>
  </si>
  <si>
    <t>766624042R00</t>
  </si>
  <si>
    <t xml:space="preserve">Montáž střešních oken rozměr 78/98 - 118 cm </t>
  </si>
  <si>
    <t>kus</t>
  </si>
  <si>
    <t>766624047R00</t>
  </si>
  <si>
    <t xml:space="preserve">Montáž zateplovací sady pro střešní okna </t>
  </si>
  <si>
    <t>766624061R00</t>
  </si>
  <si>
    <t>766674811U00</t>
  </si>
  <si>
    <t xml:space="preserve">Dmtž střešní okno hladká kryt -45° </t>
  </si>
  <si>
    <t>61140298.A</t>
  </si>
  <si>
    <t>Lemování okna Velux EDS 0000 M06   78x118 cm</t>
  </si>
  <si>
    <t>6114050006</t>
  </si>
  <si>
    <t>Okno střešní GGU 0060 M06 š. 78 x v. 118 cm Velux vč.kliky na zámek</t>
  </si>
  <si>
    <t>611405805</t>
  </si>
  <si>
    <t>611405905</t>
  </si>
  <si>
    <t>Sada zateplovací Velux BDX 2000 M06 78x118 cm</t>
  </si>
  <si>
    <t>61140602.A</t>
  </si>
  <si>
    <t>Tyč teleskopická  Velux ZCT 200 /100-180 cm/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</si>
  <si>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</si>
  <si>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</si>
  <si>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</si>
  <si>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</si>
  <si>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</si>
  <si>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767 01</t>
  </si>
  <si>
    <t>767 02</t>
  </si>
  <si>
    <t xml:space="preserve">Zpětná montáž mříží oken, vč.úpravy a nátěru </t>
  </si>
  <si>
    <t>998767201R00</t>
  </si>
  <si>
    <t xml:space="preserve">Přesun hmot pro zámečnické konstr., výšky do 6 m </t>
  </si>
  <si>
    <t>784</t>
  </si>
  <si>
    <t>Malby</t>
  </si>
  <si>
    <t>784 Malby</t>
  </si>
  <si>
    <t>784452941R00</t>
  </si>
  <si>
    <t xml:space="preserve">Oprava,směs tekut.2x, 1bar+strop, oškr. míst. 3,8m </t>
  </si>
  <si>
    <t>m2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</si>
  <si>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</si>
  <si>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</si>
  <si>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</si>
  <si>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</si>
  <si>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</si>
  <si>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</si>
  <si>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</si>
  <si>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</si>
  <si>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</si>
  <si>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</si>
  <si>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</si>
  <si>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</si>
  <si>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</si>
  <si>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</si>
  <si>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979999997R00</t>
  </si>
  <si>
    <t xml:space="preserve">Poplatek za skládku čistá suť </t>
  </si>
  <si>
    <t>764</t>
  </si>
  <si>
    <t>Konstrukce klempířské</t>
  </si>
  <si>
    <t>764 Konstrukce klempířské</t>
  </si>
  <si>
    <t>764311202R00</t>
  </si>
  <si>
    <t>764311832RT1</t>
  </si>
  <si>
    <t>764357207R00</t>
  </si>
  <si>
    <t xml:space="preserve">Žlaby z Pz, mezistřešní bez háků, rš 2000 mm </t>
  </si>
  <si>
    <t>764357807R00</t>
  </si>
  <si>
    <t xml:space="preserve">Demontáž žlabů mezistřešních, rš 2000 mm </t>
  </si>
  <si>
    <t>764 01</t>
  </si>
  <si>
    <t>kpl</t>
  </si>
  <si>
    <t>998764202R00</t>
  </si>
  <si>
    <t xml:space="preserve">Přesun hmot pro klempířské konstr., výšky do 12 m </t>
  </si>
  <si>
    <t>S</t>
  </si>
  <si>
    <t>01</t>
  </si>
  <si>
    <t>Oprava střechy-okna</t>
  </si>
  <si>
    <t>02</t>
  </si>
  <si>
    <t>764 02</t>
  </si>
  <si>
    <t>ks</t>
  </si>
  <si>
    <t>764357217R00</t>
  </si>
  <si>
    <t>764357817R00</t>
  </si>
  <si>
    <t>Vpustˇstřešní průměr 150-200mm</t>
  </si>
  <si>
    <t xml:space="preserve">Demontáž vpusti, průměr 120 mm </t>
  </si>
  <si>
    <t>Přespádování žlabu, materiál prkna - pod žlaby</t>
  </si>
  <si>
    <t>Při demontáži zachovat oplechování koruny zdí a nový žlab upevnit tak, aby do střechy nezatékalo!!!!!!</t>
  </si>
  <si>
    <t>002 Oprava střechy</t>
  </si>
  <si>
    <t>Oprava střechy-krytina</t>
  </si>
  <si>
    <t>764 03</t>
  </si>
  <si>
    <t>Oprava svodu dl.5,5mb</t>
  </si>
  <si>
    <t>Střešní vpusť prům. 150-200mm</t>
  </si>
  <si>
    <t xml:space="preserve">Montáž venkovní markýzy Velux </t>
  </si>
  <si>
    <t>Venkovní markýza Velux</t>
  </si>
  <si>
    <t>Dmtz mříží oken, exteriér  a interiér</t>
  </si>
  <si>
    <t>Demont. krytiny, tabule 2 x 1 m, nad 25 m2, do 45° z Pz plechu - okolo oken</t>
  </si>
  <si>
    <t>Krytina hladká z Pz, tabule 2 x 1 m, do 45° - okolo oken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</si>
</sst>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4" fillId="0" borderId="10" xfId="47" applyNumberFormat="1" applyFont="1" applyBorder="1">
      <alignment/>
      <protection/>
    </xf>
    <xf numFmtId="49" fontId="24" fillId="0" borderId="11" xfId="47" applyNumberFormat="1" applyFont="1" applyBorder="1">
      <alignment/>
      <protection/>
    </xf>
    <xf numFmtId="0" fontId="22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2" fillId="0" borderId="10" xfId="47" applyFont="1" applyBorder="1">
      <alignment/>
      <protection/>
    </xf>
    <xf numFmtId="0" fontId="23" fillId="0" borderId="12" xfId="47" applyFont="1" applyBorder="1" applyAlignment="1">
      <alignment horizontal="right"/>
      <protection/>
    </xf>
    <xf numFmtId="49" fontId="22" fillId="0" borderId="10" xfId="47" applyNumberFormat="1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2" fillId="0" borderId="11" xfId="47" applyFont="1" applyBorder="1">
      <alignment/>
      <protection/>
    </xf>
    <xf numFmtId="0" fontId="23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3" fillId="18" borderId="14" xfId="47" applyNumberFormat="1" applyFont="1" applyFill="1" applyBorder="1">
      <alignment/>
      <protection/>
    </xf>
    <xf numFmtId="0" fontId="23" fillId="18" borderId="15" xfId="47" applyFont="1" applyFill="1" applyBorder="1" applyAlignment="1">
      <alignment horizontal="center"/>
      <protection/>
    </xf>
    <xf numFmtId="0" fontId="23" fillId="18" borderId="15" xfId="47" applyNumberFormat="1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 wrapText="1"/>
      <protection/>
    </xf>
    <xf numFmtId="0" fontId="24" fillId="0" borderId="16" xfId="47" applyFont="1" applyBorder="1" applyAlignment="1">
      <alignment horizontal="center"/>
      <protection/>
    </xf>
    <xf numFmtId="49" fontId="24" fillId="0" borderId="16" xfId="47" applyNumberFormat="1" applyFont="1" applyBorder="1" applyAlignment="1">
      <alignment horizontal="left"/>
      <protection/>
    </xf>
    <xf numFmtId="0" fontId="24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22" fillId="0" borderId="19" xfId="47" applyNumberFormat="1" applyFont="1" applyFill="1" applyBorder="1">
      <alignment/>
      <protection/>
    </xf>
    <xf numFmtId="0" fontId="22" fillId="0" borderId="20" xfId="47" applyNumberFormat="1" applyFont="1" applyFill="1" applyBorder="1">
      <alignment/>
      <protection/>
    </xf>
    <xf numFmtId="0" fontId="22" fillId="0" borderId="19" xfId="47" applyFont="1" applyFill="1" applyBorder="1">
      <alignment/>
      <protection/>
    </xf>
    <xf numFmtId="0" fontId="22" fillId="0" borderId="20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1" xfId="47" applyFont="1" applyBorder="1" applyAlignment="1">
      <alignment horizontal="center" vertical="top"/>
      <protection/>
    </xf>
    <xf numFmtId="49" fontId="25" fillId="0" borderId="21" xfId="47" applyNumberFormat="1" applyFont="1" applyBorder="1" applyAlignment="1">
      <alignment horizontal="left" vertical="top"/>
      <protection/>
    </xf>
    <xf numFmtId="0" fontId="25" fillId="0" borderId="21" xfId="47" applyFont="1" applyBorder="1" applyAlignment="1">
      <alignment vertical="top" wrapText="1"/>
      <protection/>
    </xf>
    <xf numFmtId="49" fontId="25" fillId="0" borderId="21" xfId="47" applyNumberFormat="1" applyFont="1" applyBorder="1" applyAlignment="1">
      <alignment horizontal="center" shrinkToFit="1"/>
      <protection/>
    </xf>
    <xf numFmtId="4" fontId="25" fillId="0" borderId="21" xfId="47" applyNumberFormat="1" applyFont="1" applyBorder="1" applyAlignment="1">
      <alignment horizontal="right"/>
      <protection/>
    </xf>
    <xf numFmtId="4" fontId="25" fillId="0" borderId="21" xfId="47" applyNumberFormat="1" applyFont="1" applyBorder="1">
      <alignment/>
      <protection/>
    </xf>
    <xf numFmtId="165" fontId="25" fillId="0" borderId="21" xfId="47" applyNumberFormat="1" applyFont="1" applyBorder="1">
      <alignment/>
      <protection/>
    </xf>
    <xf numFmtId="4" fontId="25" fillId="0" borderId="20" xfId="47" applyNumberFormat="1" applyFont="1" applyBorder="1">
      <alignment/>
      <protection/>
    </xf>
    <xf numFmtId="0" fontId="22" fillId="0" borderId="0" xfId="47" applyFont="1" applyBorder="1">
      <alignment/>
      <protection/>
    </xf>
    <xf numFmtId="0" fontId="22" fillId="18" borderId="14" xfId="47" applyFont="1" applyFill="1" applyBorder="1" applyAlignment="1">
      <alignment horizontal="center"/>
      <protection/>
    </xf>
    <xf numFmtId="49" fontId="30" fillId="18" borderId="14" xfId="47" applyNumberFormat="1" applyFont="1" applyFill="1" applyBorder="1" applyAlignment="1">
      <alignment horizontal="left"/>
      <protection/>
    </xf>
    <xf numFmtId="0" fontId="30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4" fillId="18" borderId="14" xfId="47" applyNumberFormat="1" applyFont="1" applyFill="1" applyBorder="1">
      <alignment/>
      <protection/>
    </xf>
    <xf numFmtId="0" fontId="22" fillId="18" borderId="18" xfId="47" applyFont="1" applyFill="1" applyBorder="1">
      <alignment/>
      <protection/>
    </xf>
    <xf numFmtId="4" fontId="24" fillId="18" borderId="15" xfId="47" applyNumberFormat="1" applyFont="1" applyFill="1" applyBorder="1">
      <alignment/>
      <protection/>
    </xf>
    <xf numFmtId="3" fontId="22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22" fillId="0" borderId="0" xfId="47" applyFont="1" applyBorder="1" applyAlignment="1">
      <alignment horizontal="right"/>
      <protection/>
    </xf>
    <xf numFmtId="0" fontId="22" fillId="18" borderId="21" xfId="47" applyFont="1" applyFill="1" applyBorder="1" applyAlignment="1">
      <alignment horizontal="center"/>
      <protection/>
    </xf>
    <xf numFmtId="49" fontId="30" fillId="18" borderId="21" xfId="47" applyNumberFormat="1" applyFont="1" applyFill="1" applyBorder="1" applyAlignment="1">
      <alignment horizontal="left"/>
      <protection/>
    </xf>
    <xf numFmtId="0" fontId="30" fillId="18" borderId="19" xfId="47" applyFont="1" applyFill="1" applyBorder="1">
      <alignment/>
      <protection/>
    </xf>
    <xf numFmtId="0" fontId="22" fillId="18" borderId="22" xfId="47" applyFont="1" applyFill="1" applyBorder="1" applyAlignment="1">
      <alignment horizontal="center"/>
      <protection/>
    </xf>
    <xf numFmtId="4" fontId="22" fillId="18" borderId="22" xfId="47" applyNumberFormat="1" applyFont="1" applyFill="1" applyBorder="1" applyAlignment="1">
      <alignment horizontal="right"/>
      <protection/>
    </xf>
    <xf numFmtId="4" fontId="22" fillId="18" borderId="20" xfId="47" applyNumberFormat="1" applyFont="1" applyFill="1" applyBorder="1" applyAlignment="1">
      <alignment horizontal="right"/>
      <protection/>
    </xf>
    <xf numFmtId="4" fontId="24" fillId="18" borderId="21" xfId="47" applyNumberFormat="1" applyFont="1" applyFill="1" applyBorder="1">
      <alignment/>
      <protection/>
    </xf>
    <xf numFmtId="0" fontId="34" fillId="0" borderId="23" xfId="47" applyFont="1" applyBorder="1">
      <alignment/>
      <protection/>
    </xf>
    <xf numFmtId="0" fontId="22" fillId="0" borderId="24" xfId="47" applyFont="1" applyBorder="1">
      <alignment/>
      <protection/>
    </xf>
    <xf numFmtId="0" fontId="22" fillId="0" borderId="25" xfId="47" applyFont="1" applyBorder="1">
      <alignment/>
      <protection/>
    </xf>
    <xf numFmtId="0" fontId="26" fillId="0" borderId="0" xfId="47" applyFont="1" applyAlignment="1">
      <alignment horizontal="center"/>
      <protection/>
    </xf>
    <xf numFmtId="0" fontId="22" fillId="0" borderId="26" xfId="47" applyFont="1" applyBorder="1" applyAlignment="1">
      <alignment horizontal="center"/>
      <protection/>
    </xf>
    <xf numFmtId="0" fontId="22" fillId="0" borderId="27" xfId="47" applyFont="1" applyBorder="1" applyAlignment="1">
      <alignment horizontal="center"/>
      <protection/>
    </xf>
    <xf numFmtId="49" fontId="22" fillId="0" borderId="28" xfId="47" applyNumberFormat="1" applyFont="1" applyBorder="1" applyAlignment="1">
      <alignment horizontal="center"/>
      <protection/>
    </xf>
    <xf numFmtId="0" fontId="22" fillId="0" borderId="29" xfId="47" applyFont="1" applyBorder="1" applyAlignment="1">
      <alignment horizontal="center"/>
      <protection/>
    </xf>
    <xf numFmtId="0" fontId="22" fillId="0" borderId="30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31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1"/>
  <sheetViews>
    <sheetView showGridLines="0" showZeros="0" tabSelected="1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13" customWidth="1"/>
    <col min="6" max="6" width="9.875" style="3" customWidth="1"/>
    <col min="7" max="7" width="13.875" style="3" customWidth="1"/>
    <col min="8" max="8" width="11.75390625" style="3" hidden="1" customWidth="1"/>
    <col min="9" max="9" width="11.625" style="3" hidden="1" customWidth="1"/>
    <col min="10" max="10" width="11.00390625" style="3" hidden="1" customWidth="1"/>
    <col min="11" max="11" width="10.375" style="3" hidden="1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10" ht="15.75">
      <c r="A1" s="66" t="s">
        <v>3</v>
      </c>
      <c r="B1" s="66"/>
      <c r="C1" s="66"/>
      <c r="D1" s="66"/>
      <c r="E1" s="66"/>
      <c r="F1" s="66"/>
      <c r="G1" s="66"/>
      <c r="J1" s="3" t="s">
        <v>93</v>
      </c>
    </row>
    <row r="2" spans="2:7" ht="14.25" customHeight="1" thickBot="1">
      <c r="B2" s="4"/>
      <c r="C2" s="5"/>
      <c r="D2" s="5"/>
      <c r="E2" s="6"/>
      <c r="F2" s="5"/>
      <c r="G2" s="5"/>
    </row>
    <row r="3" spans="1:7" ht="13.5" thickTop="1">
      <c r="A3" s="67" t="s">
        <v>0</v>
      </c>
      <c r="B3" s="68"/>
      <c r="C3" s="1" t="s">
        <v>18</v>
      </c>
      <c r="D3" s="7"/>
      <c r="E3" s="8" t="s">
        <v>4</v>
      </c>
      <c r="F3" s="9" t="s">
        <v>94</v>
      </c>
      <c r="G3" s="10"/>
    </row>
    <row r="4" spans="1:7" ht="13.5" thickBot="1">
      <c r="A4" s="69" t="s">
        <v>2</v>
      </c>
      <c r="B4" s="70"/>
      <c r="C4" s="2" t="s">
        <v>19</v>
      </c>
      <c r="D4" s="11"/>
      <c r="E4" s="71" t="s">
        <v>95</v>
      </c>
      <c r="F4" s="72"/>
      <c r="G4" s="73"/>
    </row>
    <row r="5" spans="1:7" ht="13.5" thickTop="1">
      <c r="A5" s="12"/>
      <c r="G5" s="14"/>
    </row>
    <row r="6" spans="1:11" ht="27" customHeight="1">
      <c r="A6" s="15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6" t="s">
        <v>10</v>
      </c>
      <c r="G6" s="18" t="s">
        <v>11</v>
      </c>
      <c r="H6" s="19" t="s">
        <v>12</v>
      </c>
      <c r="I6" s="19" t="s">
        <v>13</v>
      </c>
      <c r="J6" s="19" t="s">
        <v>14</v>
      </c>
      <c r="K6" s="19" t="s">
        <v>15</v>
      </c>
    </row>
    <row r="7" spans="1:15" ht="12.75">
      <c r="A7" s="20" t="s">
        <v>16</v>
      </c>
      <c r="B7" s="21" t="s">
        <v>20</v>
      </c>
      <c r="C7" s="22" t="s">
        <v>21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23</v>
      </c>
      <c r="C8" s="33" t="s">
        <v>24</v>
      </c>
      <c r="D8" s="34" t="s">
        <v>25</v>
      </c>
      <c r="E8" s="35">
        <v>16</v>
      </c>
      <c r="F8" s="35"/>
      <c r="G8" s="36"/>
      <c r="H8" s="37">
        <v>0.00514</v>
      </c>
      <c r="I8" s="38">
        <f>E8*H8</f>
        <v>0.08224</v>
      </c>
      <c r="J8" s="37">
        <v>0</v>
      </c>
      <c r="K8" s="38">
        <f>E8*J8</f>
        <v>0</v>
      </c>
      <c r="O8" s="30">
        <v>2</v>
      </c>
      <c r="AA8" s="3">
        <v>1</v>
      </c>
      <c r="AB8" s="3">
        <v>7</v>
      </c>
      <c r="AC8" s="3">
        <v>7</v>
      </c>
      <c r="AZ8" s="3">
        <v>2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30">
        <v>1</v>
      </c>
      <c r="CB8" s="30">
        <v>7</v>
      </c>
    </row>
    <row r="9" spans="1:80" ht="12.75">
      <c r="A9" s="31">
        <v>2</v>
      </c>
      <c r="B9" s="32" t="s">
        <v>26</v>
      </c>
      <c r="C9" s="33" t="s">
        <v>27</v>
      </c>
      <c r="D9" s="34" t="s">
        <v>1</v>
      </c>
      <c r="E9" s="35"/>
      <c r="F9" s="35"/>
      <c r="G9" s="36"/>
      <c r="H9" s="37">
        <v>0</v>
      </c>
      <c r="I9" s="38">
        <f>E9*H9</f>
        <v>0</v>
      </c>
      <c r="J9" s="37"/>
      <c r="K9" s="38">
        <f>E9*J9</f>
        <v>0</v>
      </c>
      <c r="O9" s="30">
        <v>2</v>
      </c>
      <c r="AA9" s="3">
        <v>7</v>
      </c>
      <c r="AB9" s="3">
        <v>1002</v>
      </c>
      <c r="AC9" s="3">
        <v>5</v>
      </c>
      <c r="AZ9" s="3">
        <v>2</v>
      </c>
      <c r="BA9" s="3">
        <f>IF(AZ9=1,G9,0)</f>
        <v>0</v>
      </c>
      <c r="BB9" s="3">
        <f>IF(AZ9=2,G9,0)</f>
        <v>0</v>
      </c>
      <c r="BC9" s="3">
        <f>IF(AZ9=3,G9,0)</f>
        <v>0</v>
      </c>
      <c r="BD9" s="3">
        <f>IF(AZ9=4,G9,0)</f>
        <v>0</v>
      </c>
      <c r="BE9" s="3">
        <f>IF(AZ9=5,G9,0)</f>
        <v>0</v>
      </c>
      <c r="CA9" s="30">
        <v>7</v>
      </c>
      <c r="CB9" s="30">
        <v>1002</v>
      </c>
    </row>
    <row r="10" spans="1:57" ht="12.75">
      <c r="A10" s="40"/>
      <c r="B10" s="41" t="s">
        <v>17</v>
      </c>
      <c r="C10" s="42" t="s">
        <v>22</v>
      </c>
      <c r="D10" s="43"/>
      <c r="E10" s="44"/>
      <c r="F10" s="45"/>
      <c r="G10" s="46"/>
      <c r="H10" s="47"/>
      <c r="I10" s="48">
        <f>SUM(I7:I9)</f>
        <v>0.08224</v>
      </c>
      <c r="J10" s="47"/>
      <c r="K10" s="48">
        <f>SUM(K7:K9)</f>
        <v>0</v>
      </c>
      <c r="O10" s="30">
        <v>4</v>
      </c>
      <c r="BA10" s="49">
        <f>SUM(BA7:BA9)</f>
        <v>0</v>
      </c>
      <c r="BB10" s="49">
        <f>SUM(BB7:BB9)</f>
        <v>0</v>
      </c>
      <c r="BC10" s="49">
        <f>SUM(BC7:BC9)</f>
        <v>0</v>
      </c>
      <c r="BD10" s="49">
        <f>SUM(BD7:BD9)</f>
        <v>0</v>
      </c>
      <c r="BE10" s="49">
        <f>SUM(BE7:BE9)</f>
        <v>0</v>
      </c>
    </row>
    <row r="11" spans="1:15" ht="12.75">
      <c r="A11" s="20" t="s">
        <v>16</v>
      </c>
      <c r="B11" s="21" t="s">
        <v>28</v>
      </c>
      <c r="C11" s="22" t="s">
        <v>29</v>
      </c>
      <c r="D11" s="23"/>
      <c r="E11" s="24"/>
      <c r="F11" s="24"/>
      <c r="G11" s="25"/>
      <c r="H11" s="26"/>
      <c r="I11" s="27"/>
      <c r="J11" s="28"/>
      <c r="K11" s="29"/>
      <c r="O11" s="30">
        <v>1</v>
      </c>
    </row>
    <row r="12" spans="1:80" ht="12.75">
      <c r="A12" s="31">
        <v>3</v>
      </c>
      <c r="B12" s="32" t="s">
        <v>31</v>
      </c>
      <c r="C12" s="33" t="s">
        <v>32</v>
      </c>
      <c r="D12" s="34" t="s">
        <v>33</v>
      </c>
      <c r="E12" s="35">
        <v>8</v>
      </c>
      <c r="F12" s="35"/>
      <c r="G12" s="36"/>
      <c r="H12" s="37">
        <v>0.00028</v>
      </c>
      <c r="I12" s="38">
        <f aca="true" t="shared" si="0" ref="I12:I21">E12*H12</f>
        <v>0.00224</v>
      </c>
      <c r="J12" s="37">
        <v>0</v>
      </c>
      <c r="K12" s="38">
        <f aca="true" t="shared" si="1" ref="K12:K21">E12*J12</f>
        <v>0</v>
      </c>
      <c r="O12" s="30">
        <v>2</v>
      </c>
      <c r="AA12" s="3">
        <v>1</v>
      </c>
      <c r="AB12" s="3">
        <v>7</v>
      </c>
      <c r="AC12" s="3">
        <v>7</v>
      </c>
      <c r="AZ12" s="3">
        <v>2</v>
      </c>
      <c r="BA12" s="3">
        <f aca="true" t="shared" si="2" ref="BA12:BA21">IF(AZ12=1,G12,0)</f>
        <v>0</v>
      </c>
      <c r="BB12" s="3">
        <f aca="true" t="shared" si="3" ref="BB12:BB21">IF(AZ12=2,G12,0)</f>
        <v>0</v>
      </c>
      <c r="BC12" s="3">
        <f aca="true" t="shared" si="4" ref="BC12:BC21">IF(AZ12=3,G12,0)</f>
        <v>0</v>
      </c>
      <c r="BD12" s="3">
        <f aca="true" t="shared" si="5" ref="BD12:BD21">IF(AZ12=4,G12,0)</f>
        <v>0</v>
      </c>
      <c r="BE12" s="3">
        <f aca="true" t="shared" si="6" ref="BE12:BE21">IF(AZ12=5,G12,0)</f>
        <v>0</v>
      </c>
      <c r="CA12" s="30">
        <v>1</v>
      </c>
      <c r="CB12" s="30">
        <v>7</v>
      </c>
    </row>
    <row r="13" spans="1:80" ht="12.75">
      <c r="A13" s="31">
        <v>4</v>
      </c>
      <c r="B13" s="32" t="s">
        <v>34</v>
      </c>
      <c r="C13" s="33" t="s">
        <v>35</v>
      </c>
      <c r="D13" s="34" t="s">
        <v>33</v>
      </c>
      <c r="E13" s="35">
        <v>8</v>
      </c>
      <c r="F13" s="35"/>
      <c r="G13" s="36"/>
      <c r="H13" s="37">
        <v>0.00028</v>
      </c>
      <c r="I13" s="38">
        <f t="shared" si="0"/>
        <v>0.00224</v>
      </c>
      <c r="J13" s="37">
        <v>0</v>
      </c>
      <c r="K13" s="38">
        <f t="shared" si="1"/>
        <v>0</v>
      </c>
      <c r="O13" s="30">
        <v>2</v>
      </c>
      <c r="AA13" s="3">
        <v>1</v>
      </c>
      <c r="AB13" s="3">
        <v>7</v>
      </c>
      <c r="AC13" s="3">
        <v>7</v>
      </c>
      <c r="AZ13" s="3">
        <v>2</v>
      </c>
      <c r="BA13" s="3">
        <f t="shared" si="2"/>
        <v>0</v>
      </c>
      <c r="BB13" s="3">
        <f t="shared" si="3"/>
        <v>0</v>
      </c>
      <c r="BC13" s="3">
        <f t="shared" si="4"/>
        <v>0</v>
      </c>
      <c r="BD13" s="3">
        <f t="shared" si="5"/>
        <v>0</v>
      </c>
      <c r="BE13" s="3">
        <f t="shared" si="6"/>
        <v>0</v>
      </c>
      <c r="CA13" s="30">
        <v>1</v>
      </c>
      <c r="CB13" s="30">
        <v>7</v>
      </c>
    </row>
    <row r="14" spans="1:80" ht="12.75">
      <c r="A14" s="31">
        <v>5</v>
      </c>
      <c r="B14" s="32" t="s">
        <v>36</v>
      </c>
      <c r="C14" s="33" t="s">
        <v>110</v>
      </c>
      <c r="D14" s="34" t="s">
        <v>33</v>
      </c>
      <c r="E14" s="35">
        <v>8</v>
      </c>
      <c r="F14" s="35"/>
      <c r="G14" s="36"/>
      <c r="H14" s="37">
        <v>0.00028</v>
      </c>
      <c r="I14" s="38">
        <f t="shared" si="0"/>
        <v>0.00224</v>
      </c>
      <c r="J14" s="37">
        <v>0</v>
      </c>
      <c r="K14" s="38">
        <f t="shared" si="1"/>
        <v>0</v>
      </c>
      <c r="O14" s="30">
        <v>2</v>
      </c>
      <c r="AA14" s="3">
        <v>1</v>
      </c>
      <c r="AB14" s="3">
        <v>7</v>
      </c>
      <c r="AC14" s="3">
        <v>7</v>
      </c>
      <c r="AZ14" s="3">
        <v>2</v>
      </c>
      <c r="BA14" s="3">
        <f t="shared" si="2"/>
        <v>0</v>
      </c>
      <c r="BB14" s="3">
        <f t="shared" si="3"/>
        <v>0</v>
      </c>
      <c r="BC14" s="3">
        <f t="shared" si="4"/>
        <v>0</v>
      </c>
      <c r="BD14" s="3">
        <f t="shared" si="5"/>
        <v>0</v>
      </c>
      <c r="BE14" s="3">
        <f t="shared" si="6"/>
        <v>0</v>
      </c>
      <c r="CA14" s="30">
        <v>1</v>
      </c>
      <c r="CB14" s="30">
        <v>7</v>
      </c>
    </row>
    <row r="15" spans="1:80" ht="12.75">
      <c r="A15" s="31">
        <v>6</v>
      </c>
      <c r="B15" s="32" t="s">
        <v>37</v>
      </c>
      <c r="C15" s="33" t="s">
        <v>38</v>
      </c>
      <c r="D15" s="34" t="s">
        <v>33</v>
      </c>
      <c r="E15" s="35">
        <v>8</v>
      </c>
      <c r="F15" s="35"/>
      <c r="G15" s="36"/>
      <c r="H15" s="37">
        <v>0</v>
      </c>
      <c r="I15" s="38">
        <f t="shared" si="0"/>
        <v>0</v>
      </c>
      <c r="J15" s="37">
        <v>-0.0417</v>
      </c>
      <c r="K15" s="38">
        <f t="shared" si="1"/>
        <v>-0.3336</v>
      </c>
      <c r="O15" s="30">
        <v>2</v>
      </c>
      <c r="AA15" s="3">
        <v>1</v>
      </c>
      <c r="AB15" s="3">
        <v>7</v>
      </c>
      <c r="AC15" s="3">
        <v>7</v>
      </c>
      <c r="AZ15" s="3">
        <v>2</v>
      </c>
      <c r="BA15" s="3">
        <f t="shared" si="2"/>
        <v>0</v>
      </c>
      <c r="BB15" s="3">
        <f t="shared" si="3"/>
        <v>0</v>
      </c>
      <c r="BC15" s="3">
        <f t="shared" si="4"/>
        <v>0</v>
      </c>
      <c r="BD15" s="3">
        <f t="shared" si="5"/>
        <v>0</v>
      </c>
      <c r="BE15" s="3">
        <f t="shared" si="6"/>
        <v>0</v>
      </c>
      <c r="CA15" s="30">
        <v>1</v>
      </c>
      <c r="CB15" s="30">
        <v>7</v>
      </c>
    </row>
    <row r="16" spans="1:80" ht="12.75">
      <c r="A16" s="31">
        <v>7</v>
      </c>
      <c r="B16" s="32" t="s">
        <v>39</v>
      </c>
      <c r="C16" s="33" t="s">
        <v>40</v>
      </c>
      <c r="D16" s="34" t="s">
        <v>33</v>
      </c>
      <c r="E16" s="35">
        <v>8</v>
      </c>
      <c r="F16" s="35"/>
      <c r="G16" s="36"/>
      <c r="H16" s="37">
        <v>0.00263</v>
      </c>
      <c r="I16" s="38">
        <f t="shared" si="0"/>
        <v>0.02104</v>
      </c>
      <c r="J16" s="37"/>
      <c r="K16" s="38">
        <f t="shared" si="1"/>
        <v>0</v>
      </c>
      <c r="O16" s="30">
        <v>2</v>
      </c>
      <c r="AA16" s="3">
        <v>3</v>
      </c>
      <c r="AB16" s="3">
        <v>7</v>
      </c>
      <c r="AC16" s="3" t="s">
        <v>39</v>
      </c>
      <c r="AZ16" s="3">
        <v>2</v>
      </c>
      <c r="BA16" s="3">
        <f t="shared" si="2"/>
        <v>0</v>
      </c>
      <c r="BB16" s="3">
        <f t="shared" si="3"/>
        <v>0</v>
      </c>
      <c r="BC16" s="3">
        <f t="shared" si="4"/>
        <v>0</v>
      </c>
      <c r="BD16" s="3">
        <f t="shared" si="5"/>
        <v>0</v>
      </c>
      <c r="BE16" s="3">
        <f t="shared" si="6"/>
        <v>0</v>
      </c>
      <c r="CA16" s="30">
        <v>3</v>
      </c>
      <c r="CB16" s="30">
        <v>7</v>
      </c>
    </row>
    <row r="17" spans="1:80" ht="22.5">
      <c r="A17" s="31">
        <v>8</v>
      </c>
      <c r="B17" s="32" t="s">
        <v>41</v>
      </c>
      <c r="C17" s="33" t="s">
        <v>42</v>
      </c>
      <c r="D17" s="34" t="s">
        <v>33</v>
      </c>
      <c r="E17" s="35">
        <v>8</v>
      </c>
      <c r="F17" s="35"/>
      <c r="G17" s="36"/>
      <c r="H17" s="37">
        <v>0.043</v>
      </c>
      <c r="I17" s="38">
        <f t="shared" si="0"/>
        <v>0.344</v>
      </c>
      <c r="J17" s="37"/>
      <c r="K17" s="38">
        <f t="shared" si="1"/>
        <v>0</v>
      </c>
      <c r="O17" s="30">
        <v>2</v>
      </c>
      <c r="AA17" s="3">
        <v>3</v>
      </c>
      <c r="AB17" s="3">
        <v>7</v>
      </c>
      <c r="AC17" s="3">
        <v>6114050006</v>
      </c>
      <c r="AZ17" s="3">
        <v>2</v>
      </c>
      <c r="BA17" s="3">
        <f t="shared" si="2"/>
        <v>0</v>
      </c>
      <c r="BB17" s="3">
        <f t="shared" si="3"/>
        <v>0</v>
      </c>
      <c r="BC17" s="3">
        <f t="shared" si="4"/>
        <v>0</v>
      </c>
      <c r="BD17" s="3">
        <f t="shared" si="5"/>
        <v>0</v>
      </c>
      <c r="BE17" s="3">
        <f t="shared" si="6"/>
        <v>0</v>
      </c>
      <c r="CA17" s="30">
        <v>3</v>
      </c>
      <c r="CB17" s="30">
        <v>7</v>
      </c>
    </row>
    <row r="18" spans="1:80" ht="12.75">
      <c r="A18" s="31">
        <v>9</v>
      </c>
      <c r="B18" s="32" t="s">
        <v>43</v>
      </c>
      <c r="C18" s="33" t="s">
        <v>111</v>
      </c>
      <c r="D18" s="34" t="s">
        <v>33</v>
      </c>
      <c r="E18" s="35">
        <v>8</v>
      </c>
      <c r="F18" s="35"/>
      <c r="G18" s="36"/>
      <c r="H18" s="37">
        <v>0.0081</v>
      </c>
      <c r="I18" s="38">
        <f t="shared" si="0"/>
        <v>0.0648</v>
      </c>
      <c r="J18" s="37"/>
      <c r="K18" s="38">
        <f t="shared" si="1"/>
        <v>0</v>
      </c>
      <c r="O18" s="30">
        <v>2</v>
      </c>
      <c r="AA18" s="3">
        <v>3</v>
      </c>
      <c r="AB18" s="3">
        <v>7</v>
      </c>
      <c r="AC18" s="3">
        <v>611405805</v>
      </c>
      <c r="AZ18" s="3">
        <v>2</v>
      </c>
      <c r="BA18" s="3">
        <f t="shared" si="2"/>
        <v>0</v>
      </c>
      <c r="BB18" s="3">
        <f t="shared" si="3"/>
        <v>0</v>
      </c>
      <c r="BC18" s="3">
        <f t="shared" si="4"/>
        <v>0</v>
      </c>
      <c r="BD18" s="3">
        <f t="shared" si="5"/>
        <v>0</v>
      </c>
      <c r="BE18" s="3">
        <f t="shared" si="6"/>
        <v>0</v>
      </c>
      <c r="CA18" s="30">
        <v>3</v>
      </c>
      <c r="CB18" s="30">
        <v>7</v>
      </c>
    </row>
    <row r="19" spans="1:80" ht="12.75">
      <c r="A19" s="31">
        <v>10</v>
      </c>
      <c r="B19" s="32" t="s">
        <v>44</v>
      </c>
      <c r="C19" s="33" t="s">
        <v>45</v>
      </c>
      <c r="D19" s="34" t="s">
        <v>33</v>
      </c>
      <c r="E19" s="35">
        <v>8</v>
      </c>
      <c r="F19" s="35"/>
      <c r="G19" s="36"/>
      <c r="H19" s="37">
        <v>0.00367</v>
      </c>
      <c r="I19" s="38">
        <f t="shared" si="0"/>
        <v>0.02936</v>
      </c>
      <c r="J19" s="37"/>
      <c r="K19" s="38">
        <f t="shared" si="1"/>
        <v>0</v>
      </c>
      <c r="O19" s="30">
        <v>2</v>
      </c>
      <c r="AA19" s="3">
        <v>3</v>
      </c>
      <c r="AB19" s="3">
        <v>7</v>
      </c>
      <c r="AC19" s="3">
        <v>611405905</v>
      </c>
      <c r="AZ19" s="3">
        <v>2</v>
      </c>
      <c r="BA19" s="3">
        <f t="shared" si="2"/>
        <v>0</v>
      </c>
      <c r="BB19" s="3">
        <f t="shared" si="3"/>
        <v>0</v>
      </c>
      <c r="BC19" s="3">
        <f t="shared" si="4"/>
        <v>0</v>
      </c>
      <c r="BD19" s="3">
        <f t="shared" si="5"/>
        <v>0</v>
      </c>
      <c r="BE19" s="3">
        <f t="shared" si="6"/>
        <v>0</v>
      </c>
      <c r="CA19" s="30">
        <v>3</v>
      </c>
      <c r="CB19" s="30">
        <v>7</v>
      </c>
    </row>
    <row r="20" spans="1:80" ht="12.75">
      <c r="A20" s="31">
        <v>11</v>
      </c>
      <c r="B20" s="32" t="s">
        <v>46</v>
      </c>
      <c r="C20" s="33" t="s">
        <v>47</v>
      </c>
      <c r="D20" s="34" t="s">
        <v>33</v>
      </c>
      <c r="E20" s="35">
        <v>1</v>
      </c>
      <c r="F20" s="35"/>
      <c r="G20" s="36"/>
      <c r="H20" s="37">
        <v>0.0005</v>
      </c>
      <c r="I20" s="38">
        <f t="shared" si="0"/>
        <v>0.0005</v>
      </c>
      <c r="J20" s="37"/>
      <c r="K20" s="38">
        <f t="shared" si="1"/>
        <v>0</v>
      </c>
      <c r="O20" s="30">
        <v>2</v>
      </c>
      <c r="AA20" s="3">
        <v>3</v>
      </c>
      <c r="AB20" s="3">
        <v>7</v>
      </c>
      <c r="AC20" s="3" t="s">
        <v>46</v>
      </c>
      <c r="AZ20" s="3">
        <v>2</v>
      </c>
      <c r="BA20" s="3">
        <f t="shared" si="2"/>
        <v>0</v>
      </c>
      <c r="BB20" s="3">
        <f t="shared" si="3"/>
        <v>0</v>
      </c>
      <c r="BC20" s="3">
        <f t="shared" si="4"/>
        <v>0</v>
      </c>
      <c r="BD20" s="3">
        <f t="shared" si="5"/>
        <v>0</v>
      </c>
      <c r="BE20" s="3">
        <f t="shared" si="6"/>
        <v>0</v>
      </c>
      <c r="CA20" s="30">
        <v>3</v>
      </c>
      <c r="CB20" s="30">
        <v>7</v>
      </c>
    </row>
    <row r="21" spans="1:80" ht="12.75">
      <c r="A21" s="31">
        <v>12</v>
      </c>
      <c r="B21" s="32" t="s">
        <v>48</v>
      </c>
      <c r="C21" s="33" t="s">
        <v>49</v>
      </c>
      <c r="D21" s="34" t="s">
        <v>1</v>
      </c>
      <c r="E21" s="35"/>
      <c r="F21" s="35"/>
      <c r="G21" s="36"/>
      <c r="H21" s="37">
        <v>0</v>
      </c>
      <c r="I21" s="38">
        <f t="shared" si="0"/>
        <v>0</v>
      </c>
      <c r="J21" s="37"/>
      <c r="K21" s="38">
        <f t="shared" si="1"/>
        <v>0</v>
      </c>
      <c r="O21" s="30">
        <v>2</v>
      </c>
      <c r="AA21" s="3">
        <v>7</v>
      </c>
      <c r="AB21" s="3">
        <v>1002</v>
      </c>
      <c r="AC21" s="3">
        <v>5</v>
      </c>
      <c r="AZ21" s="3">
        <v>2</v>
      </c>
      <c r="BA21" s="3">
        <f t="shared" si="2"/>
        <v>0</v>
      </c>
      <c r="BB21" s="3">
        <f t="shared" si="3"/>
        <v>0</v>
      </c>
      <c r="BC21" s="3">
        <f t="shared" si="4"/>
        <v>0</v>
      </c>
      <c r="BD21" s="3">
        <f t="shared" si="5"/>
        <v>0</v>
      </c>
      <c r="BE21" s="3">
        <f t="shared" si="6"/>
        <v>0</v>
      </c>
      <c r="CA21" s="30">
        <v>7</v>
      </c>
      <c r="CB21" s="30">
        <v>1002</v>
      </c>
    </row>
    <row r="22" spans="1:57" ht="12.75">
      <c r="A22" s="40"/>
      <c r="B22" s="41" t="s">
        <v>17</v>
      </c>
      <c r="C22" s="42" t="s">
        <v>30</v>
      </c>
      <c r="D22" s="43"/>
      <c r="E22" s="44"/>
      <c r="F22" s="45"/>
      <c r="G22" s="46"/>
      <c r="H22" s="47"/>
      <c r="I22" s="48">
        <f>SUM(I11:I21)</f>
        <v>0.46641999999999995</v>
      </c>
      <c r="J22" s="47"/>
      <c r="K22" s="48">
        <f>SUM(K11:K21)</f>
        <v>-0.3336</v>
      </c>
      <c r="O22" s="30">
        <v>4</v>
      </c>
      <c r="BA22" s="49">
        <f>SUM(BA11:BA21)</f>
        <v>0</v>
      </c>
      <c r="BB22" s="49">
        <f>SUM(BB11:BB21)</f>
        <v>0</v>
      </c>
      <c r="BC22" s="49">
        <f>SUM(BC11:BC21)</f>
        <v>0</v>
      </c>
      <c r="BD22" s="49">
        <f>SUM(BD11:BD21)</f>
        <v>0</v>
      </c>
      <c r="BE22" s="49">
        <f>SUM(BE11:BE21)</f>
        <v>0</v>
      </c>
    </row>
    <row r="23" spans="1:15" ht="12.75">
      <c r="A23" s="20" t="s">
        <v>16</v>
      </c>
      <c r="B23" s="21" t="s">
        <v>50</v>
      </c>
      <c r="C23" s="22" t="s">
        <v>51</v>
      </c>
      <c r="D23" s="23"/>
      <c r="E23" s="24"/>
      <c r="F23" s="24"/>
      <c r="G23" s="25"/>
      <c r="H23" s="26"/>
      <c r="I23" s="27"/>
      <c r="J23" s="28"/>
      <c r="K23" s="29"/>
      <c r="O23" s="30">
        <v>1</v>
      </c>
    </row>
    <row r="24" spans="1:80" ht="12.75">
      <c r="A24" s="31">
        <v>13</v>
      </c>
      <c r="B24" s="32" t="s">
        <v>53</v>
      </c>
      <c r="C24" s="33" t="s">
        <v>112</v>
      </c>
      <c r="D24" s="34" t="s">
        <v>33</v>
      </c>
      <c r="E24" s="35">
        <v>16</v>
      </c>
      <c r="F24" s="35"/>
      <c r="G24" s="36"/>
      <c r="H24" s="37">
        <v>0</v>
      </c>
      <c r="I24" s="38">
        <f>E24*H24</f>
        <v>0</v>
      </c>
      <c r="J24" s="37"/>
      <c r="K24" s="38">
        <f>E24*J24</f>
        <v>0</v>
      </c>
      <c r="O24" s="30">
        <v>2</v>
      </c>
      <c r="AA24" s="3">
        <v>12</v>
      </c>
      <c r="AB24" s="3">
        <v>0</v>
      </c>
      <c r="AC24" s="3">
        <v>20</v>
      </c>
      <c r="AZ24" s="3">
        <v>2</v>
      </c>
      <c r="BA24" s="3">
        <f>IF(AZ24=1,G24,0)</f>
        <v>0</v>
      </c>
      <c r="BB24" s="3">
        <f>IF(AZ24=2,G24,0)</f>
        <v>0</v>
      </c>
      <c r="BC24" s="3">
        <f>IF(AZ24=3,G24,0)</f>
        <v>0</v>
      </c>
      <c r="BD24" s="3">
        <f>IF(AZ24=4,G24,0)</f>
        <v>0</v>
      </c>
      <c r="BE24" s="3">
        <f>IF(AZ24=5,G24,0)</f>
        <v>0</v>
      </c>
      <c r="CA24" s="30">
        <v>12</v>
      </c>
      <c r="CB24" s="30">
        <v>0</v>
      </c>
    </row>
    <row r="25" spans="1:80" ht="12.75">
      <c r="A25" s="31">
        <v>14</v>
      </c>
      <c r="B25" s="32" t="s">
        <v>54</v>
      </c>
      <c r="C25" s="33" t="s">
        <v>55</v>
      </c>
      <c r="D25" s="34" t="s">
        <v>33</v>
      </c>
      <c r="E25" s="35">
        <v>16</v>
      </c>
      <c r="F25" s="35"/>
      <c r="G25" s="36"/>
      <c r="H25" s="37">
        <v>0</v>
      </c>
      <c r="I25" s="38">
        <f>E25*H25</f>
        <v>0</v>
      </c>
      <c r="J25" s="37"/>
      <c r="K25" s="38">
        <f>E25*J25</f>
        <v>0</v>
      </c>
      <c r="O25" s="30">
        <v>2</v>
      </c>
      <c r="AA25" s="3">
        <v>12</v>
      </c>
      <c r="AB25" s="3">
        <v>0</v>
      </c>
      <c r="AC25" s="3">
        <v>21</v>
      </c>
      <c r="AZ25" s="3">
        <v>2</v>
      </c>
      <c r="BA25" s="3">
        <f>IF(AZ25=1,G25,0)</f>
        <v>0</v>
      </c>
      <c r="BB25" s="3">
        <f>IF(AZ25=2,G25,0)</f>
        <v>0</v>
      </c>
      <c r="BC25" s="3">
        <f>IF(AZ25=3,G25,0)</f>
        <v>0</v>
      </c>
      <c r="BD25" s="3">
        <f>IF(AZ25=4,G25,0)</f>
        <v>0</v>
      </c>
      <c r="BE25" s="3">
        <f>IF(AZ25=5,G25,0)</f>
        <v>0</v>
      </c>
      <c r="CA25" s="30">
        <v>12</v>
      </c>
      <c r="CB25" s="30">
        <v>0</v>
      </c>
    </row>
    <row r="26" spans="1:80" ht="12.75">
      <c r="A26" s="31">
        <v>15</v>
      </c>
      <c r="B26" s="32" t="s">
        <v>56</v>
      </c>
      <c r="C26" s="33" t="s">
        <v>57</v>
      </c>
      <c r="D26" s="34" t="s">
        <v>1</v>
      </c>
      <c r="E26" s="35"/>
      <c r="F26" s="35"/>
      <c r="G26" s="36"/>
      <c r="H26" s="37">
        <v>0</v>
      </c>
      <c r="I26" s="38">
        <f>E26*H26</f>
        <v>0</v>
      </c>
      <c r="J26" s="37"/>
      <c r="K26" s="38">
        <f>E26*J26</f>
        <v>0</v>
      </c>
      <c r="O26" s="30">
        <v>2</v>
      </c>
      <c r="AA26" s="3">
        <v>7</v>
      </c>
      <c r="AB26" s="3">
        <v>1002</v>
      </c>
      <c r="AC26" s="3">
        <v>5</v>
      </c>
      <c r="AZ26" s="3">
        <v>2</v>
      </c>
      <c r="BA26" s="3">
        <f>IF(AZ26=1,G26,0)</f>
        <v>0</v>
      </c>
      <c r="BB26" s="3">
        <f>IF(AZ26=2,G26,0)</f>
        <v>0</v>
      </c>
      <c r="BC26" s="3">
        <f>IF(AZ26=3,G26,0)</f>
        <v>0</v>
      </c>
      <c r="BD26" s="3">
        <f>IF(AZ26=4,G26,0)</f>
        <v>0</v>
      </c>
      <c r="BE26" s="3">
        <f>IF(AZ26=5,G26,0)</f>
        <v>0</v>
      </c>
      <c r="CA26" s="30">
        <v>7</v>
      </c>
      <c r="CB26" s="30">
        <v>1002</v>
      </c>
    </row>
    <row r="27" spans="1:57" ht="12.75">
      <c r="A27" s="40"/>
      <c r="B27" s="41" t="s">
        <v>17</v>
      </c>
      <c r="C27" s="42" t="s">
        <v>52</v>
      </c>
      <c r="D27" s="43"/>
      <c r="E27" s="44"/>
      <c r="F27" s="45"/>
      <c r="G27" s="46"/>
      <c r="H27" s="47"/>
      <c r="I27" s="48">
        <f>SUM(I23:I26)</f>
        <v>0</v>
      </c>
      <c r="J27" s="47"/>
      <c r="K27" s="48">
        <f>SUM(K23:K26)</f>
        <v>0</v>
      </c>
      <c r="O27" s="30">
        <v>4</v>
      </c>
      <c r="BA27" s="49">
        <f>SUM(BA23:BA26)</f>
        <v>0</v>
      </c>
      <c r="BB27" s="49">
        <f>SUM(BB23:BB26)</f>
        <v>0</v>
      </c>
      <c r="BC27" s="49">
        <f>SUM(BC23:BC26)</f>
        <v>0</v>
      </c>
      <c r="BD27" s="49">
        <f>SUM(BD23:BD26)</f>
        <v>0</v>
      </c>
      <c r="BE27" s="49">
        <f>SUM(BE23:BE26)</f>
        <v>0</v>
      </c>
    </row>
    <row r="28" spans="1:15" ht="12.75">
      <c r="A28" s="20" t="s">
        <v>16</v>
      </c>
      <c r="B28" s="21" t="s">
        <v>58</v>
      </c>
      <c r="C28" s="22" t="s">
        <v>59</v>
      </c>
      <c r="D28" s="23"/>
      <c r="E28" s="24"/>
      <c r="F28" s="24"/>
      <c r="G28" s="25"/>
      <c r="H28" s="26"/>
      <c r="I28" s="27"/>
      <c r="J28" s="28"/>
      <c r="K28" s="29"/>
      <c r="O28" s="30">
        <v>1</v>
      </c>
    </row>
    <row r="29" spans="1:80" ht="12.75">
      <c r="A29" s="31">
        <v>16</v>
      </c>
      <c r="B29" s="32" t="s">
        <v>61</v>
      </c>
      <c r="C29" s="33" t="s">
        <v>62</v>
      </c>
      <c r="D29" s="34" t="s">
        <v>63</v>
      </c>
      <c r="E29" s="35">
        <v>24</v>
      </c>
      <c r="F29" s="35"/>
      <c r="G29" s="36"/>
      <c r="H29" s="37">
        <v>0.0002</v>
      </c>
      <c r="I29" s="38">
        <f>E29*H29</f>
        <v>0.0048000000000000004</v>
      </c>
      <c r="J29" s="37">
        <v>0</v>
      </c>
      <c r="K29" s="38">
        <f>E29*J29</f>
        <v>0</v>
      </c>
      <c r="O29" s="30">
        <v>2</v>
      </c>
      <c r="AA29" s="3">
        <v>1</v>
      </c>
      <c r="AB29" s="3">
        <v>7</v>
      </c>
      <c r="AC29" s="3">
        <v>7</v>
      </c>
      <c r="AZ29" s="3">
        <v>2</v>
      </c>
      <c r="BA29" s="3">
        <f>IF(AZ29=1,G29,0)</f>
        <v>0</v>
      </c>
      <c r="BB29" s="3">
        <f>IF(AZ29=2,G29,0)</f>
        <v>0</v>
      </c>
      <c r="BC29" s="3">
        <f>IF(AZ29=3,G29,0)</f>
        <v>0</v>
      </c>
      <c r="BD29" s="3">
        <f>IF(AZ29=4,G29,0)</f>
        <v>0</v>
      </c>
      <c r="BE29" s="3">
        <f>IF(AZ29=5,G29,0)</f>
        <v>0</v>
      </c>
      <c r="CA29" s="30">
        <v>1</v>
      </c>
      <c r="CB29" s="30">
        <v>7</v>
      </c>
    </row>
    <row r="30" spans="1:57" ht="12.75">
      <c r="A30" s="40"/>
      <c r="B30" s="41" t="s">
        <v>17</v>
      </c>
      <c r="C30" s="42" t="s">
        <v>60</v>
      </c>
      <c r="D30" s="43"/>
      <c r="E30" s="44"/>
      <c r="F30" s="45"/>
      <c r="G30" s="46"/>
      <c r="H30" s="47"/>
      <c r="I30" s="48">
        <f>SUM(I28:I29)</f>
        <v>0.0048000000000000004</v>
      </c>
      <c r="J30" s="47"/>
      <c r="K30" s="48">
        <f>SUM(K28:K29)</f>
        <v>0</v>
      </c>
      <c r="O30" s="30">
        <v>4</v>
      </c>
      <c r="BA30" s="49">
        <f>SUM(BA28:BA29)</f>
        <v>0</v>
      </c>
      <c r="BB30" s="49">
        <f>SUM(BB28:BB29)</f>
        <v>0</v>
      </c>
      <c r="BC30" s="49">
        <f>SUM(BC28:BC29)</f>
        <v>0</v>
      </c>
      <c r="BD30" s="49">
        <f>SUM(BD28:BD29)</f>
        <v>0</v>
      </c>
      <c r="BE30" s="49">
        <f>SUM(BE28:BE29)</f>
        <v>0</v>
      </c>
    </row>
    <row r="31" spans="1:15" ht="12.75">
      <c r="A31" s="20" t="s">
        <v>16</v>
      </c>
      <c r="B31" s="21" t="s">
        <v>64</v>
      </c>
      <c r="C31" s="22" t="s">
        <v>65</v>
      </c>
      <c r="D31" s="23"/>
      <c r="E31" s="24"/>
      <c r="F31" s="24"/>
      <c r="G31" s="25"/>
      <c r="H31" s="26"/>
      <c r="I31" s="27"/>
      <c r="J31" s="28"/>
      <c r="K31" s="29"/>
      <c r="O31" s="30">
        <v>1</v>
      </c>
    </row>
    <row r="32" spans="1:80" ht="12.75">
      <c r="A32" s="31">
        <v>17</v>
      </c>
      <c r="B32" s="32" t="s">
        <v>67</v>
      </c>
      <c r="C32" s="33" t="s">
        <v>68</v>
      </c>
      <c r="D32" s="34" t="s">
        <v>69</v>
      </c>
      <c r="E32" s="35"/>
      <c r="F32" s="35"/>
      <c r="G32" s="36"/>
      <c r="H32" s="37">
        <v>0</v>
      </c>
      <c r="I32" s="38">
        <f aca="true" t="shared" si="7" ref="I32:I37">E32*H32</f>
        <v>0</v>
      </c>
      <c r="J32" s="37"/>
      <c r="K32" s="38">
        <f aca="true" t="shared" si="8" ref="K32:K37">E32*J32</f>
        <v>0</v>
      </c>
      <c r="O32" s="30">
        <v>2</v>
      </c>
      <c r="AA32" s="3">
        <v>8</v>
      </c>
      <c r="AB32" s="3">
        <v>0</v>
      </c>
      <c r="AC32" s="3">
        <v>3</v>
      </c>
      <c r="AZ32" s="3">
        <v>1</v>
      </c>
      <c r="BA32" s="3">
        <f aca="true" t="shared" si="9" ref="BA32:BA37">IF(AZ32=1,G32,0)</f>
        <v>0</v>
      </c>
      <c r="BB32" s="3">
        <f aca="true" t="shared" si="10" ref="BB32:BB37">IF(AZ32=2,G32,0)</f>
        <v>0</v>
      </c>
      <c r="BC32" s="3">
        <f aca="true" t="shared" si="11" ref="BC32:BC37">IF(AZ32=3,G32,0)</f>
        <v>0</v>
      </c>
      <c r="BD32" s="3">
        <f aca="true" t="shared" si="12" ref="BD32:BD37">IF(AZ32=4,G32,0)</f>
        <v>0</v>
      </c>
      <c r="BE32" s="3">
        <f aca="true" t="shared" si="13" ref="BE32:BE37">IF(AZ32=5,G32,0)</f>
        <v>0</v>
      </c>
      <c r="CA32" s="30">
        <v>8</v>
      </c>
      <c r="CB32" s="30">
        <v>0</v>
      </c>
    </row>
    <row r="33" spans="1:80" ht="12.75">
      <c r="A33" s="31">
        <v>18</v>
      </c>
      <c r="B33" s="32" t="s">
        <v>70</v>
      </c>
      <c r="C33" s="33" t="s">
        <v>71</v>
      </c>
      <c r="D33" s="34" t="s">
        <v>69</v>
      </c>
      <c r="E33" s="35"/>
      <c r="F33" s="35"/>
      <c r="G33" s="36"/>
      <c r="H33" s="37">
        <v>0</v>
      </c>
      <c r="I33" s="38">
        <f t="shared" si="7"/>
        <v>0</v>
      </c>
      <c r="J33" s="37"/>
      <c r="K33" s="38">
        <f t="shared" si="8"/>
        <v>0</v>
      </c>
      <c r="O33" s="30">
        <v>2</v>
      </c>
      <c r="AA33" s="3">
        <v>8</v>
      </c>
      <c r="AB33" s="3">
        <v>0</v>
      </c>
      <c r="AC33" s="3">
        <v>3</v>
      </c>
      <c r="AZ33" s="3">
        <v>1</v>
      </c>
      <c r="BA33" s="3">
        <f t="shared" si="9"/>
        <v>0</v>
      </c>
      <c r="BB33" s="3">
        <f t="shared" si="10"/>
        <v>0</v>
      </c>
      <c r="BC33" s="3">
        <f t="shared" si="11"/>
        <v>0</v>
      </c>
      <c r="BD33" s="3">
        <f t="shared" si="12"/>
        <v>0</v>
      </c>
      <c r="BE33" s="3">
        <f t="shared" si="13"/>
        <v>0</v>
      </c>
      <c r="CA33" s="30">
        <v>8</v>
      </c>
      <c r="CB33" s="30">
        <v>0</v>
      </c>
    </row>
    <row r="34" spans="1:80" ht="12.75">
      <c r="A34" s="31">
        <v>19</v>
      </c>
      <c r="B34" s="32" t="s">
        <v>72</v>
      </c>
      <c r="C34" s="33" t="s">
        <v>73</v>
      </c>
      <c r="D34" s="34" t="s">
        <v>69</v>
      </c>
      <c r="E34" s="35"/>
      <c r="F34" s="35"/>
      <c r="G34" s="36"/>
      <c r="H34" s="37">
        <v>0</v>
      </c>
      <c r="I34" s="38">
        <f t="shared" si="7"/>
        <v>0</v>
      </c>
      <c r="J34" s="37"/>
      <c r="K34" s="38">
        <f t="shared" si="8"/>
        <v>0</v>
      </c>
      <c r="O34" s="30">
        <v>2</v>
      </c>
      <c r="AA34" s="3">
        <v>8</v>
      </c>
      <c r="AB34" s="3">
        <v>0</v>
      </c>
      <c r="AC34" s="3">
        <v>3</v>
      </c>
      <c r="AZ34" s="3">
        <v>1</v>
      </c>
      <c r="BA34" s="3">
        <f t="shared" si="9"/>
        <v>0</v>
      </c>
      <c r="BB34" s="3">
        <f t="shared" si="10"/>
        <v>0</v>
      </c>
      <c r="BC34" s="3">
        <f t="shared" si="11"/>
        <v>0</v>
      </c>
      <c r="BD34" s="3">
        <f t="shared" si="12"/>
        <v>0</v>
      </c>
      <c r="BE34" s="3">
        <f t="shared" si="13"/>
        <v>0</v>
      </c>
      <c r="CA34" s="30">
        <v>8</v>
      </c>
      <c r="CB34" s="30">
        <v>0</v>
      </c>
    </row>
    <row r="35" spans="1:80" ht="12.75">
      <c r="A35" s="31">
        <v>20</v>
      </c>
      <c r="B35" s="32" t="s">
        <v>74</v>
      </c>
      <c r="C35" s="33" t="s">
        <v>75</v>
      </c>
      <c r="D35" s="34" t="s">
        <v>69</v>
      </c>
      <c r="E35" s="35"/>
      <c r="F35" s="35"/>
      <c r="G35" s="36"/>
      <c r="H35" s="37">
        <v>0</v>
      </c>
      <c r="I35" s="38">
        <f t="shared" si="7"/>
        <v>0</v>
      </c>
      <c r="J35" s="37"/>
      <c r="K35" s="38">
        <f t="shared" si="8"/>
        <v>0</v>
      </c>
      <c r="O35" s="30">
        <v>2</v>
      </c>
      <c r="AA35" s="3">
        <v>8</v>
      </c>
      <c r="AB35" s="3">
        <v>0</v>
      </c>
      <c r="AC35" s="3">
        <v>3</v>
      </c>
      <c r="AZ35" s="3">
        <v>1</v>
      </c>
      <c r="BA35" s="3">
        <f t="shared" si="9"/>
        <v>0</v>
      </c>
      <c r="BB35" s="3">
        <f t="shared" si="10"/>
        <v>0</v>
      </c>
      <c r="BC35" s="3">
        <f t="shared" si="11"/>
        <v>0</v>
      </c>
      <c r="BD35" s="3">
        <f t="shared" si="12"/>
        <v>0</v>
      </c>
      <c r="BE35" s="3">
        <f t="shared" si="13"/>
        <v>0</v>
      </c>
      <c r="CA35" s="30">
        <v>8</v>
      </c>
      <c r="CB35" s="30">
        <v>0</v>
      </c>
    </row>
    <row r="36" spans="1:80" ht="12.75">
      <c r="A36" s="31">
        <v>21</v>
      </c>
      <c r="B36" s="32" t="s">
        <v>76</v>
      </c>
      <c r="C36" s="33" t="s">
        <v>77</v>
      </c>
      <c r="D36" s="34" t="s">
        <v>69</v>
      </c>
      <c r="E36" s="35"/>
      <c r="F36" s="35"/>
      <c r="G36" s="36"/>
      <c r="H36" s="37">
        <v>0</v>
      </c>
      <c r="I36" s="38">
        <f t="shared" si="7"/>
        <v>0</v>
      </c>
      <c r="J36" s="37"/>
      <c r="K36" s="38">
        <f t="shared" si="8"/>
        <v>0</v>
      </c>
      <c r="O36" s="30">
        <v>2</v>
      </c>
      <c r="AA36" s="3">
        <v>8</v>
      </c>
      <c r="AB36" s="3">
        <v>0</v>
      </c>
      <c r="AC36" s="3">
        <v>3</v>
      </c>
      <c r="AZ36" s="3">
        <v>1</v>
      </c>
      <c r="BA36" s="3">
        <f t="shared" si="9"/>
        <v>0</v>
      </c>
      <c r="BB36" s="3">
        <f t="shared" si="10"/>
        <v>0</v>
      </c>
      <c r="BC36" s="3">
        <f t="shared" si="11"/>
        <v>0</v>
      </c>
      <c r="BD36" s="3">
        <f t="shared" si="12"/>
        <v>0</v>
      </c>
      <c r="BE36" s="3">
        <f t="shared" si="13"/>
        <v>0</v>
      </c>
      <c r="CA36" s="30">
        <v>8</v>
      </c>
      <c r="CB36" s="30">
        <v>0</v>
      </c>
    </row>
    <row r="37" spans="1:80" ht="12.75">
      <c r="A37" s="31">
        <v>22</v>
      </c>
      <c r="B37" s="32" t="s">
        <v>78</v>
      </c>
      <c r="C37" s="33" t="s">
        <v>79</v>
      </c>
      <c r="D37" s="34" t="s">
        <v>69</v>
      </c>
      <c r="E37" s="35"/>
      <c r="F37" s="35"/>
      <c r="G37" s="36"/>
      <c r="H37" s="37">
        <v>0</v>
      </c>
      <c r="I37" s="38">
        <f t="shared" si="7"/>
        <v>0</v>
      </c>
      <c r="J37" s="37"/>
      <c r="K37" s="38">
        <f t="shared" si="8"/>
        <v>0</v>
      </c>
      <c r="O37" s="30">
        <v>2</v>
      </c>
      <c r="AA37" s="3">
        <v>8</v>
      </c>
      <c r="AB37" s="3">
        <v>0</v>
      </c>
      <c r="AC37" s="3">
        <v>3</v>
      </c>
      <c r="AZ37" s="3">
        <v>1</v>
      </c>
      <c r="BA37" s="3">
        <f t="shared" si="9"/>
        <v>0</v>
      </c>
      <c r="BB37" s="3">
        <f t="shared" si="10"/>
        <v>0</v>
      </c>
      <c r="BC37" s="3">
        <f t="shared" si="11"/>
        <v>0</v>
      </c>
      <c r="BD37" s="3">
        <f t="shared" si="12"/>
        <v>0</v>
      </c>
      <c r="BE37" s="3">
        <f t="shared" si="13"/>
        <v>0</v>
      </c>
      <c r="CA37" s="30">
        <v>8</v>
      </c>
      <c r="CB37" s="30">
        <v>0</v>
      </c>
    </row>
    <row r="38" spans="1:57" ht="12.75">
      <c r="A38" s="40"/>
      <c r="B38" s="41" t="s">
        <v>17</v>
      </c>
      <c r="C38" s="42" t="s">
        <v>66</v>
      </c>
      <c r="D38" s="43"/>
      <c r="E38" s="44"/>
      <c r="F38" s="45"/>
      <c r="G38" s="46"/>
      <c r="H38" s="47"/>
      <c r="I38" s="48">
        <f>SUM(I31:I37)</f>
        <v>0</v>
      </c>
      <c r="J38" s="47"/>
      <c r="K38" s="48">
        <f>SUM(K31:K37)</f>
        <v>0</v>
      </c>
      <c r="O38" s="30">
        <v>4</v>
      </c>
      <c r="BA38" s="49">
        <f>SUM(BA31:BA37)</f>
        <v>0</v>
      </c>
      <c r="BB38" s="49">
        <f>SUM(BB31:BB37)</f>
        <v>0</v>
      </c>
      <c r="BC38" s="49">
        <f>SUM(BC31:BC37)</f>
        <v>0</v>
      </c>
      <c r="BD38" s="49">
        <f>SUM(BD31:BD37)</f>
        <v>0</v>
      </c>
      <c r="BE38" s="49">
        <f>SUM(BE31:BE37)</f>
        <v>0</v>
      </c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spans="1:7" ht="12.75">
      <c r="A62" s="39"/>
      <c r="B62" s="39"/>
      <c r="C62" s="39"/>
      <c r="D62" s="39"/>
      <c r="E62" s="39"/>
      <c r="F62" s="39"/>
      <c r="G62" s="39"/>
    </row>
    <row r="63" spans="1:7" ht="12.75">
      <c r="A63" s="39"/>
      <c r="B63" s="39"/>
      <c r="C63" s="39"/>
      <c r="D63" s="39"/>
      <c r="E63" s="39"/>
      <c r="F63" s="39"/>
      <c r="G63" s="39"/>
    </row>
    <row r="64" spans="1:7" ht="12.75">
      <c r="A64" s="39"/>
      <c r="B64" s="39"/>
      <c r="C64" s="39"/>
      <c r="D64" s="39"/>
      <c r="E64" s="39"/>
      <c r="F64" s="39"/>
      <c r="G64" s="39"/>
    </row>
    <row r="65" spans="1:7" ht="12.75">
      <c r="A65" s="39"/>
      <c r="B65" s="39"/>
      <c r="C65" s="39"/>
      <c r="D65" s="39"/>
      <c r="E65" s="39"/>
      <c r="F65" s="39"/>
      <c r="G65" s="39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spans="1:2" ht="12.75">
      <c r="A97" s="50"/>
      <c r="B97" s="50"/>
    </row>
    <row r="98" spans="1:7" ht="12.75">
      <c r="A98" s="39"/>
      <c r="B98" s="39"/>
      <c r="C98" s="51"/>
      <c r="D98" s="51"/>
      <c r="E98" s="52"/>
      <c r="F98" s="51"/>
      <c r="G98" s="53"/>
    </row>
    <row r="99" spans="1:7" ht="12.75">
      <c r="A99" s="54"/>
      <c r="B99" s="54"/>
      <c r="C99" s="39"/>
      <c r="D99" s="39"/>
      <c r="E99" s="55"/>
      <c r="F99" s="39"/>
      <c r="G99" s="39"/>
    </row>
    <row r="100" spans="1:7" ht="12.75">
      <c r="A100" s="39"/>
      <c r="B100" s="39"/>
      <c r="C100" s="39"/>
      <c r="D100" s="39"/>
      <c r="E100" s="55"/>
      <c r="F100" s="39"/>
      <c r="G100" s="39"/>
    </row>
    <row r="101" spans="1:7" ht="12.75">
      <c r="A101" s="39"/>
      <c r="B101" s="39"/>
      <c r="C101" s="39"/>
      <c r="D101" s="39"/>
      <c r="E101" s="55"/>
      <c r="F101" s="39"/>
      <c r="G101" s="39"/>
    </row>
    <row r="102" spans="1:7" ht="12.75">
      <c r="A102" s="39"/>
      <c r="B102" s="39"/>
      <c r="C102" s="39"/>
      <c r="D102" s="39"/>
      <c r="E102" s="55"/>
      <c r="F102" s="39"/>
      <c r="G102" s="39"/>
    </row>
    <row r="103" spans="1:7" ht="12.75">
      <c r="A103" s="39"/>
      <c r="B103" s="39"/>
      <c r="C103" s="39"/>
      <c r="D103" s="39"/>
      <c r="E103" s="55"/>
      <c r="F103" s="39"/>
      <c r="G103" s="39"/>
    </row>
    <row r="104" spans="1:7" ht="12.75">
      <c r="A104" s="39"/>
      <c r="B104" s="39"/>
      <c r="C104" s="39"/>
      <c r="D104" s="39"/>
      <c r="E104" s="55"/>
      <c r="F104" s="39"/>
      <c r="G104" s="39"/>
    </row>
    <row r="105" spans="1:7" ht="12.75">
      <c r="A105" s="39"/>
      <c r="B105" s="39"/>
      <c r="C105" s="39"/>
      <c r="D105" s="39"/>
      <c r="E105" s="55"/>
      <c r="F105" s="39"/>
      <c r="G105" s="39"/>
    </row>
    <row r="106" spans="1:7" ht="12.75">
      <c r="A106" s="39"/>
      <c r="B106" s="39"/>
      <c r="C106" s="39"/>
      <c r="D106" s="39"/>
      <c r="E106" s="55"/>
      <c r="F106" s="39"/>
      <c r="G106" s="39"/>
    </row>
    <row r="107" spans="1:7" ht="12.75">
      <c r="A107" s="39"/>
      <c r="B107" s="39"/>
      <c r="C107" s="39"/>
      <c r="D107" s="39"/>
      <c r="E107" s="55"/>
      <c r="F107" s="39"/>
      <c r="G107" s="39"/>
    </row>
    <row r="108" spans="1:7" ht="12.75">
      <c r="A108" s="39"/>
      <c r="B108" s="39"/>
      <c r="C108" s="39"/>
      <c r="D108" s="39"/>
      <c r="E108" s="55"/>
      <c r="F108" s="39"/>
      <c r="G108" s="39"/>
    </row>
    <row r="109" spans="1:7" ht="12.75">
      <c r="A109" s="39"/>
      <c r="B109" s="39"/>
      <c r="C109" s="39"/>
      <c r="D109" s="39"/>
      <c r="E109" s="55"/>
      <c r="F109" s="39"/>
      <c r="G109" s="39"/>
    </row>
    <row r="110" spans="1:7" ht="12.75">
      <c r="A110" s="39"/>
      <c r="B110" s="39"/>
      <c r="C110" s="39"/>
      <c r="D110" s="39"/>
      <c r="E110" s="55"/>
      <c r="F110" s="39"/>
      <c r="G110" s="39"/>
    </row>
    <row r="111" spans="1:7" ht="12.75">
      <c r="A111" s="39"/>
      <c r="B111" s="39"/>
      <c r="C111" s="39"/>
      <c r="D111" s="39"/>
      <c r="E111" s="55"/>
      <c r="F111" s="39"/>
      <c r="G111" s="39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99"/>
  <sheetViews>
    <sheetView showGridLines="0" showZeros="0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13" customWidth="1"/>
    <col min="6" max="6" width="9.875" style="3" customWidth="1"/>
    <col min="7" max="7" width="13.875" style="3" customWidth="1"/>
    <col min="8" max="8" width="11.75390625" style="3" hidden="1" customWidth="1"/>
    <col min="9" max="9" width="11.625" style="3" hidden="1" customWidth="1"/>
    <col min="10" max="10" width="11.00390625" style="3" hidden="1" customWidth="1"/>
    <col min="11" max="11" width="10.375" style="3" hidden="1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7" ht="15.75">
      <c r="A1" s="66" t="s">
        <v>3</v>
      </c>
      <c r="B1" s="66"/>
      <c r="C1" s="66"/>
      <c r="D1" s="66"/>
      <c r="E1" s="66"/>
      <c r="F1" s="66"/>
      <c r="G1" s="66"/>
    </row>
    <row r="2" spans="2:7" ht="14.25" customHeight="1" thickBot="1">
      <c r="B2" s="4"/>
      <c r="C2" s="5"/>
      <c r="D2" s="5"/>
      <c r="E2" s="6"/>
      <c r="F2" s="5"/>
      <c r="G2" s="5"/>
    </row>
    <row r="3" spans="1:7" ht="13.5" thickTop="1">
      <c r="A3" s="67" t="s">
        <v>0</v>
      </c>
      <c r="B3" s="68"/>
      <c r="C3" s="1" t="s">
        <v>18</v>
      </c>
      <c r="D3" s="7"/>
      <c r="E3" s="8" t="s">
        <v>4</v>
      </c>
      <c r="F3" s="9" t="s">
        <v>96</v>
      </c>
      <c r="G3" s="10"/>
    </row>
    <row r="4" spans="1:7" ht="13.5" thickBot="1">
      <c r="A4" s="69" t="s">
        <v>2</v>
      </c>
      <c r="B4" s="70"/>
      <c r="C4" s="2" t="s">
        <v>105</v>
      </c>
      <c r="D4" s="11"/>
      <c r="E4" s="71" t="s">
        <v>106</v>
      </c>
      <c r="F4" s="72"/>
      <c r="G4" s="73"/>
    </row>
    <row r="5" spans="1:7" ht="13.5" thickTop="1">
      <c r="A5" s="12"/>
      <c r="G5" s="14"/>
    </row>
    <row r="6" spans="1:11" ht="27" customHeight="1">
      <c r="A6" s="15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6" t="s">
        <v>10</v>
      </c>
      <c r="G6" s="18" t="s">
        <v>11</v>
      </c>
      <c r="H6" s="19" t="s">
        <v>12</v>
      </c>
      <c r="I6" s="19" t="s">
        <v>13</v>
      </c>
      <c r="J6" s="19" t="s">
        <v>14</v>
      </c>
      <c r="K6" s="19" t="s">
        <v>15</v>
      </c>
    </row>
    <row r="7" spans="1:15" ht="12.75">
      <c r="A7" s="20" t="s">
        <v>16</v>
      </c>
      <c r="B7" s="21" t="s">
        <v>80</v>
      </c>
      <c r="C7" s="22" t="s">
        <v>81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83</v>
      </c>
      <c r="C8" s="33" t="s">
        <v>114</v>
      </c>
      <c r="D8" s="34" t="s">
        <v>98</v>
      </c>
      <c r="E8" s="35">
        <v>8</v>
      </c>
      <c r="F8" s="35"/>
      <c r="G8" s="36">
        <f aca="true" t="shared" si="0" ref="G8:G17">E8*F8</f>
        <v>0</v>
      </c>
      <c r="H8" s="37">
        <v>0.01887</v>
      </c>
      <c r="I8" s="38">
        <f aca="true" t="shared" si="1" ref="I8:I17">E8*H8</f>
        <v>0.15096</v>
      </c>
      <c r="J8" s="37">
        <v>0</v>
      </c>
      <c r="K8" s="38">
        <f aca="true" t="shared" si="2" ref="K8:K17">E8*J8</f>
        <v>0</v>
      </c>
      <c r="O8" s="30">
        <v>2</v>
      </c>
      <c r="AA8" s="3">
        <v>1</v>
      </c>
      <c r="AB8" s="3">
        <v>7</v>
      </c>
      <c r="AC8" s="3">
        <v>7</v>
      </c>
      <c r="AZ8" s="3">
        <v>2</v>
      </c>
      <c r="BA8" s="3">
        <f aca="true" t="shared" si="3" ref="BA8:BA17">IF(AZ8=1,G8,0)</f>
        <v>0</v>
      </c>
      <c r="BB8" s="3">
        <f aca="true" t="shared" si="4" ref="BB8:BB17">IF(AZ8=2,G8,0)</f>
        <v>0</v>
      </c>
      <c r="BC8" s="3">
        <f aca="true" t="shared" si="5" ref="BC8:BC17">IF(AZ8=3,G8,0)</f>
        <v>0</v>
      </c>
      <c r="BD8" s="3">
        <f aca="true" t="shared" si="6" ref="BD8:BD17">IF(AZ8=4,G8,0)</f>
        <v>0</v>
      </c>
      <c r="BE8" s="3">
        <f aca="true" t="shared" si="7" ref="BE8:BE17">IF(AZ8=5,G8,0)</f>
        <v>0</v>
      </c>
      <c r="CA8" s="30">
        <v>1</v>
      </c>
      <c r="CB8" s="30">
        <v>7</v>
      </c>
    </row>
    <row r="9" spans="1:80" ht="22.5">
      <c r="A9" s="31">
        <v>2</v>
      </c>
      <c r="B9" s="32" t="s">
        <v>84</v>
      </c>
      <c r="C9" s="33" t="s">
        <v>113</v>
      </c>
      <c r="D9" s="34" t="s">
        <v>98</v>
      </c>
      <c r="E9" s="35">
        <v>8</v>
      </c>
      <c r="F9" s="35"/>
      <c r="G9" s="36">
        <f t="shared" si="0"/>
        <v>0</v>
      </c>
      <c r="H9" s="37">
        <v>0</v>
      </c>
      <c r="I9" s="38">
        <f t="shared" si="1"/>
        <v>0</v>
      </c>
      <c r="J9" s="37">
        <v>-0.00732</v>
      </c>
      <c r="K9" s="38">
        <f t="shared" si="2"/>
        <v>-0.05856</v>
      </c>
      <c r="O9" s="30">
        <v>2</v>
      </c>
      <c r="AA9" s="3">
        <v>1</v>
      </c>
      <c r="AB9" s="3">
        <v>7</v>
      </c>
      <c r="AC9" s="3">
        <v>7</v>
      </c>
      <c r="AZ9" s="3">
        <v>2</v>
      </c>
      <c r="BA9" s="3">
        <f t="shared" si="3"/>
        <v>0</v>
      </c>
      <c r="BB9" s="3">
        <f t="shared" si="4"/>
        <v>0</v>
      </c>
      <c r="BC9" s="3">
        <f t="shared" si="5"/>
        <v>0</v>
      </c>
      <c r="BD9" s="3">
        <f t="shared" si="6"/>
        <v>0</v>
      </c>
      <c r="BE9" s="3">
        <f t="shared" si="7"/>
        <v>0</v>
      </c>
      <c r="CA9" s="30">
        <v>1</v>
      </c>
      <c r="CB9" s="30">
        <v>7</v>
      </c>
    </row>
    <row r="10" spans="1:80" ht="12.75">
      <c r="A10" s="31">
        <v>3</v>
      </c>
      <c r="B10" s="32" t="s">
        <v>85</v>
      </c>
      <c r="C10" s="33" t="s">
        <v>86</v>
      </c>
      <c r="D10" s="34" t="s">
        <v>25</v>
      </c>
      <c r="E10" s="35">
        <v>60</v>
      </c>
      <c r="F10" s="35"/>
      <c r="G10" s="36">
        <f t="shared" si="0"/>
        <v>0</v>
      </c>
      <c r="H10" s="37">
        <v>0.01681</v>
      </c>
      <c r="I10" s="38">
        <f t="shared" si="1"/>
        <v>1.0086</v>
      </c>
      <c r="J10" s="37">
        <v>0</v>
      </c>
      <c r="K10" s="38">
        <f t="shared" si="2"/>
        <v>0</v>
      </c>
      <c r="O10" s="30">
        <v>2</v>
      </c>
      <c r="AA10" s="3">
        <v>1</v>
      </c>
      <c r="AB10" s="3">
        <v>7</v>
      </c>
      <c r="AC10" s="3">
        <v>7</v>
      </c>
      <c r="AZ10" s="3">
        <v>2</v>
      </c>
      <c r="BA10" s="3">
        <f t="shared" si="3"/>
        <v>0</v>
      </c>
      <c r="BB10" s="3">
        <f t="shared" si="4"/>
        <v>0</v>
      </c>
      <c r="BC10" s="3">
        <f t="shared" si="5"/>
        <v>0</v>
      </c>
      <c r="BD10" s="3">
        <f t="shared" si="6"/>
        <v>0</v>
      </c>
      <c r="BE10" s="3">
        <f t="shared" si="7"/>
        <v>0</v>
      </c>
      <c r="CA10" s="30">
        <v>1</v>
      </c>
      <c r="CB10" s="30">
        <v>7</v>
      </c>
    </row>
    <row r="11" spans="1:80" ht="12.75">
      <c r="A11" s="31">
        <v>5</v>
      </c>
      <c r="B11" s="32" t="s">
        <v>87</v>
      </c>
      <c r="C11" s="33" t="s">
        <v>88</v>
      </c>
      <c r="D11" s="34" t="s">
        <v>25</v>
      </c>
      <c r="E11" s="35">
        <v>60</v>
      </c>
      <c r="F11" s="35"/>
      <c r="G11" s="36">
        <f>E11*F11</f>
        <v>0</v>
      </c>
      <c r="H11" s="37">
        <v>0</v>
      </c>
      <c r="I11" s="38">
        <f>E11*H11</f>
        <v>0</v>
      </c>
      <c r="J11" s="37">
        <v>-0.01919</v>
      </c>
      <c r="K11" s="38">
        <f>E11*J11</f>
        <v>-1.1514</v>
      </c>
      <c r="O11" s="30">
        <v>2</v>
      </c>
      <c r="AA11" s="3">
        <v>1</v>
      </c>
      <c r="AB11" s="3">
        <v>7</v>
      </c>
      <c r="AC11" s="3">
        <v>7</v>
      </c>
      <c r="AZ11" s="3">
        <v>2</v>
      </c>
      <c r="BA11" s="3">
        <f>IF(AZ11=1,G11,0)</f>
        <v>0</v>
      </c>
      <c r="BB11" s="3">
        <f>IF(AZ11=2,G11,0)</f>
        <v>0</v>
      </c>
      <c r="BC11" s="3">
        <f>IF(AZ11=3,G11,0)</f>
        <v>0</v>
      </c>
      <c r="BD11" s="3">
        <f>IF(AZ11=4,G11,0)</f>
        <v>0</v>
      </c>
      <c r="BE11" s="3">
        <f>IF(AZ11=5,G11,0)</f>
        <v>0</v>
      </c>
      <c r="CA11" s="30">
        <v>1</v>
      </c>
      <c r="CB11" s="30">
        <v>7</v>
      </c>
    </row>
    <row r="12" spans="1:80" ht="12.75">
      <c r="A12" s="31">
        <v>4</v>
      </c>
      <c r="B12" s="32" t="s">
        <v>99</v>
      </c>
      <c r="C12" s="33" t="s">
        <v>101</v>
      </c>
      <c r="D12" s="34" t="s">
        <v>98</v>
      </c>
      <c r="E12" s="35">
        <v>4</v>
      </c>
      <c r="F12" s="35"/>
      <c r="G12" s="36">
        <f>E12*F12</f>
        <v>0</v>
      </c>
      <c r="H12" s="37">
        <v>0.01681</v>
      </c>
      <c r="I12" s="38">
        <f>E12*H12</f>
        <v>0.06724</v>
      </c>
      <c r="J12" s="37">
        <v>0</v>
      </c>
      <c r="K12" s="38">
        <f>E12*J12</f>
        <v>0</v>
      </c>
      <c r="O12" s="30">
        <v>2</v>
      </c>
      <c r="AA12" s="3">
        <v>1</v>
      </c>
      <c r="AB12" s="3">
        <v>7</v>
      </c>
      <c r="AC12" s="3">
        <v>7</v>
      </c>
      <c r="AZ12" s="3">
        <v>2</v>
      </c>
      <c r="BA12" s="3">
        <f>IF(AZ12=1,G12,0)</f>
        <v>0</v>
      </c>
      <c r="BB12" s="3">
        <f>IF(AZ12=2,G12,0)</f>
        <v>0</v>
      </c>
      <c r="BC12" s="3">
        <f>IF(AZ12=3,G12,0)</f>
        <v>0</v>
      </c>
      <c r="BD12" s="3">
        <f>IF(AZ12=4,G12,0)</f>
        <v>0</v>
      </c>
      <c r="BE12" s="3">
        <f>IF(AZ12=5,G12,0)</f>
        <v>0</v>
      </c>
      <c r="CA12" s="30">
        <v>1</v>
      </c>
      <c r="CB12" s="30">
        <v>7</v>
      </c>
    </row>
    <row r="13" spans="1:80" ht="12.75">
      <c r="A13" s="31">
        <v>5</v>
      </c>
      <c r="B13" s="32" t="s">
        <v>100</v>
      </c>
      <c r="C13" s="33" t="s">
        <v>102</v>
      </c>
      <c r="D13" s="34" t="s">
        <v>98</v>
      </c>
      <c r="E13" s="35">
        <v>4</v>
      </c>
      <c r="F13" s="35"/>
      <c r="G13" s="36">
        <f t="shared" si="0"/>
        <v>0</v>
      </c>
      <c r="H13" s="37">
        <v>0</v>
      </c>
      <c r="I13" s="38">
        <f t="shared" si="1"/>
        <v>0</v>
      </c>
      <c r="J13" s="37">
        <v>-0.01919</v>
      </c>
      <c r="K13" s="38">
        <f t="shared" si="2"/>
        <v>-0.07676</v>
      </c>
      <c r="O13" s="30">
        <v>2</v>
      </c>
      <c r="AA13" s="3">
        <v>1</v>
      </c>
      <c r="AB13" s="3">
        <v>7</v>
      </c>
      <c r="AC13" s="3">
        <v>7</v>
      </c>
      <c r="AZ13" s="3">
        <v>2</v>
      </c>
      <c r="BA13" s="3">
        <f t="shared" si="3"/>
        <v>0</v>
      </c>
      <c r="BB13" s="3">
        <f t="shared" si="4"/>
        <v>0</v>
      </c>
      <c r="BC13" s="3">
        <f t="shared" si="5"/>
        <v>0</v>
      </c>
      <c r="BD13" s="3">
        <f t="shared" si="6"/>
        <v>0</v>
      </c>
      <c r="BE13" s="3">
        <f t="shared" si="7"/>
        <v>0</v>
      </c>
      <c r="CA13" s="30">
        <v>1</v>
      </c>
      <c r="CB13" s="30">
        <v>7</v>
      </c>
    </row>
    <row r="14" spans="1:80" ht="12.75">
      <c r="A14" s="31">
        <v>6</v>
      </c>
      <c r="B14" s="32" t="s">
        <v>89</v>
      </c>
      <c r="C14" s="33" t="s">
        <v>109</v>
      </c>
      <c r="D14" s="34" t="s">
        <v>98</v>
      </c>
      <c r="E14" s="35">
        <v>4</v>
      </c>
      <c r="F14" s="35"/>
      <c r="G14" s="36">
        <f>E14*F14</f>
        <v>0</v>
      </c>
      <c r="H14" s="37">
        <v>0</v>
      </c>
      <c r="I14" s="38">
        <f>E14*H14</f>
        <v>0</v>
      </c>
      <c r="J14" s="37"/>
      <c r="K14" s="38">
        <f>E14*J14</f>
        <v>0</v>
      </c>
      <c r="O14" s="30">
        <v>2</v>
      </c>
      <c r="AA14" s="3">
        <v>12</v>
      </c>
      <c r="AB14" s="3">
        <v>0</v>
      </c>
      <c r="AC14" s="3">
        <v>4</v>
      </c>
      <c r="AZ14" s="3">
        <v>2</v>
      </c>
      <c r="BA14" s="3">
        <f>IF(AZ14=1,G14,0)</f>
        <v>0</v>
      </c>
      <c r="BB14" s="3">
        <f>IF(AZ14=2,G14,0)</f>
        <v>0</v>
      </c>
      <c r="BC14" s="3">
        <f>IF(AZ14=3,G14,0)</f>
        <v>0</v>
      </c>
      <c r="BD14" s="3">
        <f>IF(AZ14=4,G14,0)</f>
        <v>0</v>
      </c>
      <c r="BE14" s="3">
        <f>IF(AZ14=5,G14,0)</f>
        <v>0</v>
      </c>
      <c r="CA14" s="30">
        <v>12</v>
      </c>
      <c r="CB14" s="30">
        <v>0</v>
      </c>
    </row>
    <row r="15" spans="1:80" ht="12.75">
      <c r="A15" s="31">
        <v>7</v>
      </c>
      <c r="B15" s="32" t="s">
        <v>97</v>
      </c>
      <c r="C15" s="33" t="s">
        <v>103</v>
      </c>
      <c r="D15" s="34" t="s">
        <v>90</v>
      </c>
      <c r="E15" s="35">
        <v>1</v>
      </c>
      <c r="F15" s="35"/>
      <c r="G15" s="36">
        <f>E15*F15</f>
        <v>0</v>
      </c>
      <c r="H15" s="37">
        <v>0.01681</v>
      </c>
      <c r="I15" s="38">
        <f t="shared" si="1"/>
        <v>0.01681</v>
      </c>
      <c r="J15" s="37">
        <v>0</v>
      </c>
      <c r="K15" s="38">
        <f t="shared" si="2"/>
        <v>0</v>
      </c>
      <c r="O15" s="30">
        <v>2</v>
      </c>
      <c r="AA15" s="3">
        <v>1</v>
      </c>
      <c r="AB15" s="3">
        <v>7</v>
      </c>
      <c r="AC15" s="3">
        <v>7</v>
      </c>
      <c r="AZ15" s="3">
        <v>2</v>
      </c>
      <c r="BA15" s="3">
        <f t="shared" si="3"/>
        <v>0</v>
      </c>
      <c r="BB15" s="3">
        <f t="shared" si="4"/>
        <v>0</v>
      </c>
      <c r="BC15" s="3">
        <f t="shared" si="5"/>
        <v>0</v>
      </c>
      <c r="BD15" s="3">
        <f t="shared" si="6"/>
        <v>0</v>
      </c>
      <c r="BE15" s="3">
        <f t="shared" si="7"/>
        <v>0</v>
      </c>
      <c r="CA15" s="30">
        <v>1</v>
      </c>
      <c r="CB15" s="30">
        <v>7</v>
      </c>
    </row>
    <row r="16" spans="1:80" ht="12.75">
      <c r="A16" s="31">
        <v>8</v>
      </c>
      <c r="B16" s="32" t="s">
        <v>107</v>
      </c>
      <c r="C16" s="33" t="s">
        <v>108</v>
      </c>
      <c r="D16" s="34" t="s">
        <v>98</v>
      </c>
      <c r="E16" s="35">
        <v>1</v>
      </c>
      <c r="F16" s="35"/>
      <c r="G16" s="36">
        <f t="shared" si="0"/>
        <v>0</v>
      </c>
      <c r="H16" s="37">
        <v>0</v>
      </c>
      <c r="I16" s="38">
        <f t="shared" si="1"/>
        <v>0</v>
      </c>
      <c r="J16" s="37"/>
      <c r="K16" s="38">
        <f t="shared" si="2"/>
        <v>0</v>
      </c>
      <c r="O16" s="30">
        <v>2</v>
      </c>
      <c r="AA16" s="3">
        <v>12</v>
      </c>
      <c r="AB16" s="3">
        <v>0</v>
      </c>
      <c r="AC16" s="3">
        <v>4</v>
      </c>
      <c r="AZ16" s="3">
        <v>2</v>
      </c>
      <c r="BA16" s="3">
        <f t="shared" si="3"/>
        <v>0</v>
      </c>
      <c r="BB16" s="3">
        <f t="shared" si="4"/>
        <v>0</v>
      </c>
      <c r="BC16" s="3">
        <f t="shared" si="5"/>
        <v>0</v>
      </c>
      <c r="BD16" s="3">
        <f t="shared" si="6"/>
        <v>0</v>
      </c>
      <c r="BE16" s="3">
        <f t="shared" si="7"/>
        <v>0</v>
      </c>
      <c r="CA16" s="30">
        <v>12</v>
      </c>
      <c r="CB16" s="30">
        <v>0</v>
      </c>
    </row>
    <row r="17" spans="1:80" ht="12.75">
      <c r="A17" s="31">
        <v>9</v>
      </c>
      <c r="B17" s="32" t="s">
        <v>91</v>
      </c>
      <c r="C17" s="33" t="s">
        <v>92</v>
      </c>
      <c r="D17" s="34" t="s">
        <v>1</v>
      </c>
      <c r="E17" s="35"/>
      <c r="F17" s="35"/>
      <c r="G17" s="36">
        <f t="shared" si="0"/>
        <v>0</v>
      </c>
      <c r="H17" s="37">
        <v>0</v>
      </c>
      <c r="I17" s="38">
        <f t="shared" si="1"/>
        <v>0</v>
      </c>
      <c r="J17" s="37"/>
      <c r="K17" s="38">
        <f t="shared" si="2"/>
        <v>0</v>
      </c>
      <c r="O17" s="30">
        <v>2</v>
      </c>
      <c r="AA17" s="3">
        <v>7</v>
      </c>
      <c r="AB17" s="3">
        <v>1002</v>
      </c>
      <c r="AC17" s="3">
        <v>5</v>
      </c>
      <c r="AZ17" s="3">
        <v>2</v>
      </c>
      <c r="BA17" s="3">
        <f t="shared" si="3"/>
        <v>0</v>
      </c>
      <c r="BB17" s="3">
        <f t="shared" si="4"/>
        <v>0</v>
      </c>
      <c r="BC17" s="3">
        <f t="shared" si="5"/>
        <v>0</v>
      </c>
      <c r="BD17" s="3">
        <f t="shared" si="6"/>
        <v>0</v>
      </c>
      <c r="BE17" s="3">
        <f t="shared" si="7"/>
        <v>0</v>
      </c>
      <c r="CA17" s="30">
        <v>7</v>
      </c>
      <c r="CB17" s="30">
        <v>1002</v>
      </c>
    </row>
    <row r="18" spans="1:57" ht="12.75">
      <c r="A18" s="40"/>
      <c r="B18" s="41" t="s">
        <v>17</v>
      </c>
      <c r="C18" s="42" t="s">
        <v>82</v>
      </c>
      <c r="D18" s="43"/>
      <c r="E18" s="44"/>
      <c r="F18" s="45"/>
      <c r="G18" s="46">
        <f>SUM(G7:G17)</f>
        <v>0</v>
      </c>
      <c r="H18" s="47"/>
      <c r="I18" s="48">
        <f>SUM(I7:I17)</f>
        <v>1.2436099999999999</v>
      </c>
      <c r="J18" s="47"/>
      <c r="K18" s="48">
        <f>SUM(K7:K17)</f>
        <v>-1.2867199999999999</v>
      </c>
      <c r="O18" s="30">
        <v>4</v>
      </c>
      <c r="BA18" s="49">
        <f>SUM(BA7:BA17)</f>
        <v>0</v>
      </c>
      <c r="BB18" s="49">
        <f>SUM(BB7:BB17)</f>
        <v>0</v>
      </c>
      <c r="BC18" s="49">
        <f>SUM(BC7:BC17)</f>
        <v>0</v>
      </c>
      <c r="BD18" s="49">
        <f>SUM(BD7:BD17)</f>
        <v>0</v>
      </c>
      <c r="BE18" s="49">
        <f>SUM(BE7:BE17)</f>
        <v>0</v>
      </c>
    </row>
    <row r="19" spans="1:15" ht="12.75">
      <c r="A19" s="20" t="s">
        <v>16</v>
      </c>
      <c r="B19" s="21" t="s">
        <v>64</v>
      </c>
      <c r="C19" s="22" t="s">
        <v>65</v>
      </c>
      <c r="D19" s="23"/>
      <c r="E19" s="24"/>
      <c r="F19" s="24"/>
      <c r="G19" s="25"/>
      <c r="H19" s="26"/>
      <c r="I19" s="27"/>
      <c r="J19" s="28"/>
      <c r="K19" s="29"/>
      <c r="O19" s="30">
        <v>1</v>
      </c>
    </row>
    <row r="20" spans="1:80" ht="12.75">
      <c r="A20" s="31">
        <v>7</v>
      </c>
      <c r="B20" s="32" t="s">
        <v>67</v>
      </c>
      <c r="C20" s="33" t="s">
        <v>68</v>
      </c>
      <c r="D20" s="34" t="s">
        <v>69</v>
      </c>
      <c r="E20" s="35"/>
      <c r="F20" s="35"/>
      <c r="G20" s="36">
        <f aca="true" t="shared" si="8" ref="G20:G25">E20*F20</f>
        <v>0</v>
      </c>
      <c r="H20" s="37">
        <v>0</v>
      </c>
      <c r="I20" s="38">
        <f aca="true" t="shared" si="9" ref="I20:I25">E20*H20</f>
        <v>0</v>
      </c>
      <c r="J20" s="37"/>
      <c r="K20" s="38">
        <f aca="true" t="shared" si="10" ref="K20:K25">E20*J20</f>
        <v>0</v>
      </c>
      <c r="O20" s="30">
        <v>2</v>
      </c>
      <c r="AA20" s="3">
        <v>8</v>
      </c>
      <c r="AB20" s="3">
        <v>0</v>
      </c>
      <c r="AC20" s="3">
        <v>3</v>
      </c>
      <c r="AZ20" s="3">
        <v>1</v>
      </c>
      <c r="BA20" s="3">
        <f aca="true" t="shared" si="11" ref="BA20:BA25">IF(AZ20=1,G20,0)</f>
        <v>0</v>
      </c>
      <c r="BB20" s="3">
        <f aca="true" t="shared" si="12" ref="BB20:BB25">IF(AZ20=2,G20,0)</f>
        <v>0</v>
      </c>
      <c r="BC20" s="3">
        <f aca="true" t="shared" si="13" ref="BC20:BC25">IF(AZ20=3,G20,0)</f>
        <v>0</v>
      </c>
      <c r="BD20" s="3">
        <f aca="true" t="shared" si="14" ref="BD20:BD25">IF(AZ20=4,G20,0)</f>
        <v>0</v>
      </c>
      <c r="BE20" s="3">
        <f aca="true" t="shared" si="15" ref="BE20:BE25">IF(AZ20=5,G20,0)</f>
        <v>0</v>
      </c>
      <c r="CA20" s="30">
        <v>8</v>
      </c>
      <c r="CB20" s="30">
        <v>0</v>
      </c>
    </row>
    <row r="21" spans="1:80" ht="12.75">
      <c r="A21" s="31">
        <v>8</v>
      </c>
      <c r="B21" s="32" t="s">
        <v>70</v>
      </c>
      <c r="C21" s="33" t="s">
        <v>71</v>
      </c>
      <c r="D21" s="34" t="s">
        <v>69</v>
      </c>
      <c r="E21" s="35"/>
      <c r="F21" s="35"/>
      <c r="G21" s="36">
        <f t="shared" si="8"/>
        <v>0</v>
      </c>
      <c r="H21" s="37">
        <v>0</v>
      </c>
      <c r="I21" s="38">
        <f t="shared" si="9"/>
        <v>0</v>
      </c>
      <c r="J21" s="37"/>
      <c r="K21" s="38">
        <f t="shared" si="10"/>
        <v>0</v>
      </c>
      <c r="O21" s="30">
        <v>2</v>
      </c>
      <c r="AA21" s="3">
        <v>8</v>
      </c>
      <c r="AB21" s="3">
        <v>0</v>
      </c>
      <c r="AC21" s="3">
        <v>3</v>
      </c>
      <c r="AZ21" s="3">
        <v>1</v>
      </c>
      <c r="BA21" s="3">
        <f t="shared" si="11"/>
        <v>0</v>
      </c>
      <c r="BB21" s="3">
        <f t="shared" si="12"/>
        <v>0</v>
      </c>
      <c r="BC21" s="3">
        <f t="shared" si="13"/>
        <v>0</v>
      </c>
      <c r="BD21" s="3">
        <f t="shared" si="14"/>
        <v>0</v>
      </c>
      <c r="BE21" s="3">
        <f t="shared" si="15"/>
        <v>0</v>
      </c>
      <c r="CA21" s="30">
        <v>8</v>
      </c>
      <c r="CB21" s="30">
        <v>0</v>
      </c>
    </row>
    <row r="22" spans="1:80" ht="12.75">
      <c r="A22" s="31">
        <v>9</v>
      </c>
      <c r="B22" s="32" t="s">
        <v>72</v>
      </c>
      <c r="C22" s="33" t="s">
        <v>73</v>
      </c>
      <c r="D22" s="34" t="s">
        <v>69</v>
      </c>
      <c r="E22" s="35"/>
      <c r="F22" s="35"/>
      <c r="G22" s="36">
        <f t="shared" si="8"/>
        <v>0</v>
      </c>
      <c r="H22" s="37">
        <v>0</v>
      </c>
      <c r="I22" s="38">
        <f t="shared" si="9"/>
        <v>0</v>
      </c>
      <c r="J22" s="37"/>
      <c r="K22" s="38">
        <f t="shared" si="10"/>
        <v>0</v>
      </c>
      <c r="O22" s="30">
        <v>2</v>
      </c>
      <c r="AA22" s="3">
        <v>8</v>
      </c>
      <c r="AB22" s="3">
        <v>0</v>
      </c>
      <c r="AC22" s="3">
        <v>3</v>
      </c>
      <c r="AZ22" s="3">
        <v>1</v>
      </c>
      <c r="BA22" s="3">
        <f t="shared" si="11"/>
        <v>0</v>
      </c>
      <c r="BB22" s="3">
        <f t="shared" si="12"/>
        <v>0</v>
      </c>
      <c r="BC22" s="3">
        <f t="shared" si="13"/>
        <v>0</v>
      </c>
      <c r="BD22" s="3">
        <f t="shared" si="14"/>
        <v>0</v>
      </c>
      <c r="BE22" s="3">
        <f t="shared" si="15"/>
        <v>0</v>
      </c>
      <c r="CA22" s="30">
        <v>8</v>
      </c>
      <c r="CB22" s="30">
        <v>0</v>
      </c>
    </row>
    <row r="23" spans="1:80" ht="12.75">
      <c r="A23" s="31">
        <v>10</v>
      </c>
      <c r="B23" s="32" t="s">
        <v>74</v>
      </c>
      <c r="C23" s="33" t="s">
        <v>75</v>
      </c>
      <c r="D23" s="34" t="s">
        <v>69</v>
      </c>
      <c r="E23" s="35"/>
      <c r="F23" s="35"/>
      <c r="G23" s="36">
        <f t="shared" si="8"/>
        <v>0</v>
      </c>
      <c r="H23" s="37">
        <v>0</v>
      </c>
      <c r="I23" s="38">
        <f t="shared" si="9"/>
        <v>0</v>
      </c>
      <c r="J23" s="37"/>
      <c r="K23" s="38">
        <f t="shared" si="10"/>
        <v>0</v>
      </c>
      <c r="O23" s="30">
        <v>2</v>
      </c>
      <c r="AA23" s="3">
        <v>8</v>
      </c>
      <c r="AB23" s="3">
        <v>0</v>
      </c>
      <c r="AC23" s="3">
        <v>3</v>
      </c>
      <c r="AZ23" s="3">
        <v>1</v>
      </c>
      <c r="BA23" s="3">
        <f t="shared" si="11"/>
        <v>0</v>
      </c>
      <c r="BB23" s="3">
        <f t="shared" si="12"/>
        <v>0</v>
      </c>
      <c r="BC23" s="3">
        <f t="shared" si="13"/>
        <v>0</v>
      </c>
      <c r="BD23" s="3">
        <f t="shared" si="14"/>
        <v>0</v>
      </c>
      <c r="BE23" s="3">
        <f t="shared" si="15"/>
        <v>0</v>
      </c>
      <c r="CA23" s="30">
        <v>8</v>
      </c>
      <c r="CB23" s="30">
        <v>0</v>
      </c>
    </row>
    <row r="24" spans="1:80" ht="12.75">
      <c r="A24" s="31">
        <v>11</v>
      </c>
      <c r="B24" s="32" t="s">
        <v>76</v>
      </c>
      <c r="C24" s="33" t="s">
        <v>77</v>
      </c>
      <c r="D24" s="34" t="s">
        <v>69</v>
      </c>
      <c r="E24" s="35"/>
      <c r="F24" s="35"/>
      <c r="G24" s="36">
        <f t="shared" si="8"/>
        <v>0</v>
      </c>
      <c r="H24" s="37">
        <v>0</v>
      </c>
      <c r="I24" s="38">
        <f t="shared" si="9"/>
        <v>0</v>
      </c>
      <c r="J24" s="37"/>
      <c r="K24" s="38">
        <f t="shared" si="10"/>
        <v>0</v>
      </c>
      <c r="O24" s="30">
        <v>2</v>
      </c>
      <c r="AA24" s="3">
        <v>8</v>
      </c>
      <c r="AB24" s="3">
        <v>0</v>
      </c>
      <c r="AC24" s="3">
        <v>3</v>
      </c>
      <c r="AZ24" s="3">
        <v>1</v>
      </c>
      <c r="BA24" s="3">
        <f t="shared" si="11"/>
        <v>0</v>
      </c>
      <c r="BB24" s="3">
        <f t="shared" si="12"/>
        <v>0</v>
      </c>
      <c r="BC24" s="3">
        <f t="shared" si="13"/>
        <v>0</v>
      </c>
      <c r="BD24" s="3">
        <f t="shared" si="14"/>
        <v>0</v>
      </c>
      <c r="BE24" s="3">
        <f t="shared" si="15"/>
        <v>0</v>
      </c>
      <c r="CA24" s="30">
        <v>8</v>
      </c>
      <c r="CB24" s="30">
        <v>0</v>
      </c>
    </row>
    <row r="25" spans="1:80" ht="12.75">
      <c r="A25" s="31">
        <v>12</v>
      </c>
      <c r="B25" s="32" t="s">
        <v>78</v>
      </c>
      <c r="C25" s="33" t="s">
        <v>79</v>
      </c>
      <c r="D25" s="34" t="s">
        <v>69</v>
      </c>
      <c r="E25" s="35"/>
      <c r="F25" s="35"/>
      <c r="G25" s="36">
        <f t="shared" si="8"/>
        <v>0</v>
      </c>
      <c r="H25" s="37">
        <v>0</v>
      </c>
      <c r="I25" s="38">
        <f t="shared" si="9"/>
        <v>0</v>
      </c>
      <c r="J25" s="37"/>
      <c r="K25" s="38">
        <f t="shared" si="10"/>
        <v>0</v>
      </c>
      <c r="O25" s="30">
        <v>2</v>
      </c>
      <c r="AA25" s="3">
        <v>8</v>
      </c>
      <c r="AB25" s="3">
        <v>0</v>
      </c>
      <c r="AC25" s="3">
        <v>3</v>
      </c>
      <c r="AZ25" s="3">
        <v>1</v>
      </c>
      <c r="BA25" s="3">
        <f t="shared" si="11"/>
        <v>0</v>
      </c>
      <c r="BB25" s="3">
        <f t="shared" si="12"/>
        <v>0</v>
      </c>
      <c r="BC25" s="3">
        <f t="shared" si="13"/>
        <v>0</v>
      </c>
      <c r="BD25" s="3">
        <f t="shared" si="14"/>
        <v>0</v>
      </c>
      <c r="BE25" s="3">
        <f t="shared" si="15"/>
        <v>0</v>
      </c>
      <c r="CA25" s="30">
        <v>8</v>
      </c>
      <c r="CB25" s="30">
        <v>0</v>
      </c>
    </row>
    <row r="26" spans="1:57" ht="13.5" thickBot="1">
      <c r="A26" s="56"/>
      <c r="B26" s="57" t="s">
        <v>17</v>
      </c>
      <c r="C26" s="58" t="s">
        <v>66</v>
      </c>
      <c r="D26" s="59"/>
      <c r="E26" s="60"/>
      <c r="F26" s="61"/>
      <c r="G26" s="62">
        <f>SUM(G19:G25)</f>
        <v>0</v>
      </c>
      <c r="H26" s="47"/>
      <c r="I26" s="48">
        <f>SUM(I19:I25)</f>
        <v>0</v>
      </c>
      <c r="J26" s="47"/>
      <c r="K26" s="48">
        <f>SUM(K19:K25)</f>
        <v>0</v>
      </c>
      <c r="O26" s="30">
        <v>4</v>
      </c>
      <c r="BA26" s="49">
        <f>SUM(BA19:BA25)</f>
        <v>0</v>
      </c>
      <c r="BB26" s="49">
        <f>SUM(BB19:BB25)</f>
        <v>0</v>
      </c>
      <c r="BC26" s="49">
        <f>SUM(BC19:BC25)</f>
        <v>0</v>
      </c>
      <c r="BD26" s="49">
        <f>SUM(BD19:BD25)</f>
        <v>0</v>
      </c>
      <c r="BE26" s="49">
        <f>SUM(BE19:BE25)</f>
        <v>0</v>
      </c>
    </row>
    <row r="27" spans="1:7" ht="13.5" thickBot="1">
      <c r="A27" s="63" t="s">
        <v>104</v>
      </c>
      <c r="B27" s="64"/>
      <c r="C27" s="64"/>
      <c r="D27" s="64"/>
      <c r="E27" s="64"/>
      <c r="F27" s="64"/>
      <c r="G27" s="65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spans="1:7" ht="12.75">
      <c r="A50" s="39"/>
      <c r="B50" s="39"/>
      <c r="C50" s="39"/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39"/>
      <c r="B53" s="39"/>
      <c r="C53" s="39"/>
      <c r="D53" s="39"/>
      <c r="E53" s="39"/>
      <c r="F53" s="39"/>
      <c r="G53" s="39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spans="1:2" ht="12.75">
      <c r="A85" s="50"/>
      <c r="B85" s="50"/>
    </row>
    <row r="86" spans="1:7" ht="12.75">
      <c r="A86" s="39"/>
      <c r="B86" s="39"/>
      <c r="C86" s="51"/>
      <c r="D86" s="51"/>
      <c r="E86" s="52"/>
      <c r="F86" s="51"/>
      <c r="G86" s="53"/>
    </row>
    <row r="87" spans="1:7" ht="12.75">
      <c r="A87" s="54"/>
      <c r="B87" s="54"/>
      <c r="C87" s="39"/>
      <c r="D87" s="39"/>
      <c r="E87" s="55"/>
      <c r="F87" s="39"/>
      <c r="G87" s="39"/>
    </row>
    <row r="88" spans="1:7" ht="12.75">
      <c r="A88" s="39"/>
      <c r="B88" s="39"/>
      <c r="C88" s="39"/>
      <c r="D88" s="39"/>
      <c r="E88" s="55"/>
      <c r="F88" s="39"/>
      <c r="G88" s="39"/>
    </row>
    <row r="89" spans="1:7" ht="12.75">
      <c r="A89" s="39"/>
      <c r="B89" s="39"/>
      <c r="C89" s="39"/>
      <c r="D89" s="39"/>
      <c r="E89" s="55"/>
      <c r="F89" s="39"/>
      <c r="G89" s="39"/>
    </row>
    <row r="90" spans="1:7" ht="12.75">
      <c r="A90" s="39"/>
      <c r="B90" s="39"/>
      <c r="C90" s="39"/>
      <c r="D90" s="39"/>
      <c r="E90" s="55"/>
      <c r="F90" s="39"/>
      <c r="G90" s="39"/>
    </row>
    <row r="91" spans="1:7" ht="12.75">
      <c r="A91" s="39"/>
      <c r="B91" s="39"/>
      <c r="C91" s="39"/>
      <c r="D91" s="39"/>
      <c r="E91" s="55"/>
      <c r="F91" s="39"/>
      <c r="G91" s="39"/>
    </row>
    <row r="92" spans="1:7" ht="12.75">
      <c r="A92" s="39"/>
      <c r="B92" s="39"/>
      <c r="C92" s="39"/>
      <c r="D92" s="39"/>
      <c r="E92" s="55"/>
      <c r="F92" s="39"/>
      <c r="G92" s="39"/>
    </row>
    <row r="93" spans="1:7" ht="12.75">
      <c r="A93" s="39"/>
      <c r="B93" s="39"/>
      <c r="C93" s="39"/>
      <c r="D93" s="39"/>
      <c r="E93" s="55"/>
      <c r="F93" s="39"/>
      <c r="G93" s="39"/>
    </row>
    <row r="94" spans="1:7" ht="12.75">
      <c r="A94" s="39"/>
      <c r="B94" s="39"/>
      <c r="C94" s="39"/>
      <c r="D94" s="39"/>
      <c r="E94" s="55"/>
      <c r="F94" s="39"/>
      <c r="G94" s="39"/>
    </row>
    <row r="95" spans="1:7" ht="12.75">
      <c r="A95" s="39"/>
      <c r="B95" s="39"/>
      <c r="C95" s="39"/>
      <c r="D95" s="39"/>
      <c r="E95" s="55"/>
      <c r="F95" s="39"/>
      <c r="G95" s="39"/>
    </row>
    <row r="96" spans="1:7" ht="12.75">
      <c r="A96" s="39"/>
      <c r="B96" s="39"/>
      <c r="C96" s="39"/>
      <c r="D96" s="39"/>
      <c r="E96" s="55"/>
      <c r="F96" s="39"/>
      <c r="G96" s="39"/>
    </row>
    <row r="97" spans="1:7" ht="12.75">
      <c r="A97" s="39"/>
      <c r="B97" s="39"/>
      <c r="C97" s="39"/>
      <c r="D97" s="39"/>
      <c r="E97" s="55"/>
      <c r="F97" s="39"/>
      <c r="G97" s="39"/>
    </row>
    <row r="98" spans="1:7" ht="12.75">
      <c r="A98" s="39"/>
      <c r="B98" s="39"/>
      <c r="C98" s="39"/>
      <c r="D98" s="39"/>
      <c r="E98" s="55"/>
      <c r="F98" s="39"/>
      <c r="G98" s="39"/>
    </row>
    <row r="99" spans="1:7" ht="12.75">
      <c r="A99" s="39"/>
      <c r="B99" s="39"/>
      <c r="C99" s="39"/>
      <c r="D99" s="39"/>
      <c r="E99" s="55"/>
      <c r="F99" s="39"/>
      <c r="G99" s="39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pozemní stavby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nesnidalova</dc:creator>
  <cp:keywords/>
  <dc:description/>
  <cp:lastModifiedBy>Volfová Romana ing.</cp:lastModifiedBy>
  <dcterms:created xsi:type="dcterms:W3CDTF">2016-03-29T05:44:27Z</dcterms:created>
  <dcterms:modified xsi:type="dcterms:W3CDTF">2016-03-30T11:06:41Z</dcterms:modified>
  <cp:category/>
  <cp:version/>
  <cp:contentType/>
  <cp:contentStatus/>
</cp:coreProperties>
</file>