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<sst xmlns="http://schemas.openxmlformats.org/spreadsheetml/2006/main" count="481" uniqueCount="173">
  <si>
    <t>O</t>
  </si>
  <si>
    <t>P</t>
  </si>
  <si>
    <t>Úroveň</t>
  </si>
  <si>
    <t>TC</t>
  </si>
  <si>
    <t>ČP</t>
  </si>
  <si>
    <t>TV</t>
  </si>
  <si>
    <t>Kód položky</t>
  </si>
  <si>
    <t>Popis</t>
  </si>
  <si>
    <t>MJ</t>
  </si>
  <si>
    <t>Množství</t>
  </si>
  <si>
    <t>Celková cena</t>
  </si>
  <si>
    <t>Hmotnost celkem</t>
  </si>
  <si>
    <t>Suť celkem</t>
  </si>
  <si>
    <t>Nh celkem</t>
  </si>
  <si>
    <t>TD</t>
  </si>
  <si>
    <t>Dodavatel</t>
  </si>
  <si>
    <t>0</t>
  </si>
  <si>
    <t>D</t>
  </si>
  <si>
    <t>HSV</t>
  </si>
  <si>
    <t>Práce a dodávky HSV</t>
  </si>
  <si>
    <t>1</t>
  </si>
  <si>
    <t xml:space="preserve">  Zemní práce </t>
  </si>
  <si>
    <t>2</t>
  </si>
  <si>
    <t>oc</t>
  </si>
  <si>
    <t>K</t>
  </si>
  <si>
    <t>111104211</t>
  </si>
  <si>
    <t xml:space="preserve">      Pokosení trávníku</t>
  </si>
  <si>
    <t>m2</t>
  </si>
  <si>
    <t>vlast.</t>
  </si>
  <si>
    <t>121112011</t>
  </si>
  <si>
    <t xml:space="preserve">      Sejmutí ornice tl vrstvy do 150 mm ručně s odhozením do 3 m bez vodorovného přemístění</t>
  </si>
  <si>
    <t>m3</t>
  </si>
  <si>
    <t>122201101</t>
  </si>
  <si>
    <t xml:space="preserve">      Odkopávky a prokopávky nezapažené v hornině tř. 3 objem do 100 m3</t>
  </si>
  <si>
    <t>122201109</t>
  </si>
  <si>
    <t xml:space="preserve">      Příplatek za lepivost u odkopávek v hornině tř. 1 až 3</t>
  </si>
  <si>
    <t>3</t>
  </si>
  <si>
    <t>5</t>
  </si>
  <si>
    <t>133201101</t>
  </si>
  <si>
    <t xml:space="preserve">      Hloubení šachet v hornině tř. 3 objemu do 100 m3</t>
  </si>
  <si>
    <t>133201109</t>
  </si>
  <si>
    <t xml:space="preserve">      Příplatek za lepivost u hloubení šachet v hornině tř. 3</t>
  </si>
  <si>
    <t>162201102</t>
  </si>
  <si>
    <t xml:space="preserve">      Vodorovné přemístění do 50 m výkopku z horniny tř. 1 až 4</t>
  </si>
  <si>
    <t>162701101</t>
  </si>
  <si>
    <t xml:space="preserve">      Vodorovné přemístění do 6000 m výkopku/sypaniny z horniny tř. 1 až 4</t>
  </si>
  <si>
    <t>8</t>
  </si>
  <si>
    <t>167101101</t>
  </si>
  <si>
    <t xml:space="preserve">      Nakládání výkopku z hornin tř. 1 až 4 do 100 m3</t>
  </si>
  <si>
    <t>9</t>
  </si>
  <si>
    <t>171201201</t>
  </si>
  <si>
    <t xml:space="preserve">      Uložení sypaniny na skládky</t>
  </si>
  <si>
    <t>171201211</t>
  </si>
  <si>
    <t xml:space="preserve">      Poplatek za uložení odpadu ze sypaniny na skládce (skládkovné)</t>
  </si>
  <si>
    <t>t</t>
  </si>
  <si>
    <t>174101101</t>
  </si>
  <si>
    <t xml:space="preserve">      Zásyp jam, šachet rýh nebo kolem objektů sypaninou se zhutněním</t>
  </si>
  <si>
    <t>181301101</t>
  </si>
  <si>
    <t xml:space="preserve">      Rozprostření ornice tl vrstvy do 100 mm pl do 500 m2 v rovině nebo ve svahu do 1:5</t>
  </si>
  <si>
    <t>181411141</t>
  </si>
  <si>
    <t xml:space="preserve">      Založení trávníku</t>
  </si>
  <si>
    <t>pc</t>
  </si>
  <si>
    <t>M</t>
  </si>
  <si>
    <t>005724100</t>
  </si>
  <si>
    <t xml:space="preserve">      osivo směs travní parková</t>
  </si>
  <si>
    <t>kg</t>
  </si>
  <si>
    <t>181951102</t>
  </si>
  <si>
    <t xml:space="preserve">      Úprava pláně v hornině tř. 1 až 4 se zhutněním</t>
  </si>
  <si>
    <t xml:space="preserve">  Zakládání</t>
  </si>
  <si>
    <t>215901101</t>
  </si>
  <si>
    <t xml:space="preserve">      Zhutnění podloží z hornin soudržných do 92% PS nebo nesoudržných sypkých I(d) do 0,8</t>
  </si>
  <si>
    <t>271572211</t>
  </si>
  <si>
    <t xml:space="preserve">      Násyp pod základové konstrukce se zhutněním z netříděného štěrkopísku</t>
  </si>
  <si>
    <t>275313611</t>
  </si>
  <si>
    <t xml:space="preserve">      Základové patky z betonu tř. C 16/20</t>
  </si>
  <si>
    <t xml:space="preserve">  Svislé a kompletní konstrukce </t>
  </si>
  <si>
    <t>311233121</t>
  </si>
  <si>
    <t xml:space="preserve">      Zdivo nosné POROTHERM P+D tl 440 mm pevnosti P 10 na MC 5 Mpa</t>
  </si>
  <si>
    <t>317168123</t>
  </si>
  <si>
    <t xml:space="preserve">      Překlad keramický plochý š 14,5 cm dl 150 cm</t>
  </si>
  <si>
    <t>kus</t>
  </si>
  <si>
    <t xml:space="preserve">  Komunikace</t>
  </si>
  <si>
    <t>564201111</t>
  </si>
  <si>
    <t xml:space="preserve">      Podklad nebo podsyp ze štěrkopísku ŠP, fr. 0-4 mm, tl. 40 mm</t>
  </si>
  <si>
    <t>564871111</t>
  </si>
  <si>
    <t xml:space="preserve">      Podklad ze štěrkodrtě ŠD, tl. 300 mm, Edef = 60 MPa</t>
  </si>
  <si>
    <t>596211113</t>
  </si>
  <si>
    <t xml:space="preserve">      Kladení zámkové dlažby komunikací pro pěší tl. 60 mm skupiny A pl. do 300 m2</t>
  </si>
  <si>
    <t>fc</t>
  </si>
  <si>
    <t>492450388</t>
  </si>
  <si>
    <t xml:space="preserve">      Dlažba zámková 200/100/60 mm přírodní</t>
  </si>
  <si>
    <t>916121213</t>
  </si>
  <si>
    <t xml:space="preserve">      Osazení obruby betonové (deskové) s boční opěrou do lože z betonu prostého</t>
  </si>
  <si>
    <t>pd1</t>
  </si>
  <si>
    <t>6</t>
  </si>
  <si>
    <t xml:space="preserve">  Úpravy povrchů, podlahy a osazování výplní</t>
  </si>
  <si>
    <t xml:space="preserve">  Trubní vedení</t>
  </si>
  <si>
    <t>komplet</t>
  </si>
  <si>
    <t xml:space="preserve">  Ostatní konstrukce a práce-bourání </t>
  </si>
  <si>
    <t>930125888</t>
  </si>
  <si>
    <t xml:space="preserve">      Provedení výškového posunu kanalizačního poklopu a šachty</t>
  </si>
  <si>
    <t>941941031</t>
  </si>
  <si>
    <t>971033131</t>
  </si>
  <si>
    <t>979081111</t>
  </si>
  <si>
    <t xml:space="preserve">      Odvoz suti a vybouraných hmot na skládku do 1 km</t>
  </si>
  <si>
    <t>979081121</t>
  </si>
  <si>
    <t xml:space="preserve">      Odvoz suti a vybouraných hmot na skládku ZKD 1 km přes 1 km</t>
  </si>
  <si>
    <t>979082111</t>
  </si>
  <si>
    <t xml:space="preserve">      Vnitrostaveništní vodorovná doprava suti a vybouraných hmot do 10 m</t>
  </si>
  <si>
    <t>979082121</t>
  </si>
  <si>
    <t xml:space="preserve">      Vnitrostaveništní vodorovná doprava suti a vybouraných hmot ZKD 5 m přes 10 m</t>
  </si>
  <si>
    <t>979098239</t>
  </si>
  <si>
    <t xml:space="preserve">      Poplatek za uložení stavebního odpadu na skládce (skládkovné)</t>
  </si>
  <si>
    <t>99</t>
  </si>
  <si>
    <t xml:space="preserve">    Přesun hmot</t>
  </si>
  <si>
    <t>998011001</t>
  </si>
  <si>
    <t xml:space="preserve">         Přesun hmot pro budovy zděné výšky do 6 m</t>
  </si>
  <si>
    <t>PSV</t>
  </si>
  <si>
    <t>Práce a dodávky PSV</t>
  </si>
  <si>
    <t>764</t>
  </si>
  <si>
    <t xml:space="preserve">  Konstrukce klempířské </t>
  </si>
  <si>
    <t>764352201</t>
  </si>
  <si>
    <t>m</t>
  </si>
  <si>
    <t>764359211</t>
  </si>
  <si>
    <t xml:space="preserve">      Žlab Pz kotlík kónický - trouba D do 100 mm</t>
  </si>
  <si>
    <t>764454202</t>
  </si>
  <si>
    <t>998764101</t>
  </si>
  <si>
    <t xml:space="preserve">      Přesun hmot pro konstrukce klempířské v objektech v do 6 m</t>
  </si>
  <si>
    <t>767</t>
  </si>
  <si>
    <t xml:space="preserve">  Konstrukce zámečnické</t>
  </si>
  <si>
    <t>767125001</t>
  </si>
  <si>
    <t xml:space="preserve">      D+M systémový plot - svařované pletivo v. 2000 mm poplastované na pozinkované oceli, oka 38/76 mm, drát 3 mm, sloupky D60/1,5 mm, poplastované na pozinkované oceli (dodávka, osazení, kotvení)</t>
  </si>
  <si>
    <t>767125002</t>
  </si>
  <si>
    <t xml:space="preserve">      D+M B1 Systémová brána dvoukřídlá 3300/2100 mm, výplň svařovaný panel, uzamykací systém, poplastovaná na pozinkované oceli</t>
  </si>
  <si>
    <t>767125003</t>
  </si>
  <si>
    <t xml:space="preserve">      D+M B2 Systémová branka jednokřídlá 1000/2100 mm, výplň svařovaný panel, uzamykací systém, poplastovaná na pozinkované oceli</t>
  </si>
  <si>
    <t>767125004</t>
  </si>
  <si>
    <t xml:space="preserve">      D+M B3 Systémová branka jednokřídlá 1100/2100 mm, výplň svařovaný panel, uzamykací systém, poplastovaná na pozinkované oceli</t>
  </si>
  <si>
    <t>767125005</t>
  </si>
  <si>
    <t>767125006</t>
  </si>
  <si>
    <t xml:space="preserve">      D+M Konstrukce střechy z uzavřených profilů, pozinkované provedení, šroubové spoje (výroba, osazení, kotvení)</t>
  </si>
  <si>
    <t>767125007</t>
  </si>
  <si>
    <t xml:space="preserve">      D+M Systémová střešní krytina z komůrkových polykarbonátových desek tl. 16 mm včetně příslušenství (osazení, kotvení)</t>
  </si>
  <si>
    <t>998767201</t>
  </si>
  <si>
    <t xml:space="preserve">      Přesun hmot procentní pro zámečnické konstrukce v objektech v do 6 m</t>
  </si>
  <si>
    <t>Práce a dodávky M</t>
  </si>
  <si>
    <t>21-M</t>
  </si>
  <si>
    <t xml:space="preserve">  Elektromontáže</t>
  </si>
  <si>
    <t>46-M</t>
  </si>
  <si>
    <t xml:space="preserve">  Zemní práce při extr.mont.pracích</t>
  </si>
  <si>
    <t xml:space="preserve">      Vytýčení trasy inženýrských sítí</t>
  </si>
  <si>
    <t>VRN</t>
  </si>
  <si>
    <t>Vedlejší rozpočtové náklady</t>
  </si>
  <si>
    <t>030001000</t>
  </si>
  <si>
    <t xml:space="preserve">   Zařízení staveniště</t>
  </si>
  <si>
    <t xml:space="preserve">      Vybourání zdiva cihelného na MVC nebo MV </t>
  </si>
  <si>
    <t xml:space="preserve">      Zřízení otvoru pro dveře v betonové stěně</t>
  </si>
  <si>
    <t>ks</t>
  </si>
  <si>
    <t xml:space="preserve">      D+M D2 - Bezpečnostní dveře kovové plné 1100/2100 mm, třída WK4, včetně obložkobé zárubně</t>
  </si>
  <si>
    <t xml:space="preserve">      Napojení dešťových svodů do stávající areálové kanalizace včetně dodrávky materiálu a zemních prací</t>
  </si>
  <si>
    <t xml:space="preserve">Jednotková cena </t>
  </si>
  <si>
    <t xml:space="preserve">      Uložení kabelů VO do chrániček (v místě křížení s chodníkem), včetně dodávky chráničky a zemních prací</t>
  </si>
  <si>
    <t xml:space="preserve">      Přeložení kabelového vedení NN bez spojkování včetně zemních prací</t>
  </si>
  <si>
    <t xml:space="preserve">      D+M Nosná ocelová rámová konstrukce z válcovaných profilů včetně konstrukce shodiště a zábradlí, pozinkované provedení, šroubové spoje (výroba, osazení, kotvení)</t>
  </si>
  <si>
    <t xml:space="preserve">      Vsakovací jáma  - stěny vyložené geotextilií, výplň DK 16/30 mm</t>
  </si>
  <si>
    <t xml:space="preserve">      Přesazení keřů včetně zemních prací</t>
  </si>
  <si>
    <t xml:space="preserve">      D+M Podhrabová deska betonová vč. držáků z pozinkovaného plechu</t>
  </si>
  <si>
    <t xml:space="preserve">      Pomocné lešení jednořadového s podlahami š 1 m v do 10 m</t>
  </si>
  <si>
    <t xml:space="preserve">      D+M D1 - Vchodové dveře plastové plné 1100/2100 mm, včetně zárubně, začištění omítek</t>
  </si>
  <si>
    <t xml:space="preserve">      Žlab Pz podokapní půlkruhový rš 250 mm vč háků</t>
  </si>
  <si>
    <t xml:space="preserve">      Odpadní trouby Pz kruhové D 100 mm vč. objímek</t>
  </si>
  <si>
    <t xml:space="preserve">CELKEM </t>
  </si>
  <si>
    <t>Naváděcí koridor - Výkaz výměr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</si>
</sst>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0.000;\-###0.000"/>
    <numFmt numFmtId="165" formatCode="#,##0.00;\-#,##0.00"/>
    <numFmt numFmtId="166" formatCode="#,##0.000;\-#,##0.000"/>
  </numFmts>
  <fonts count="43">
    <font>
      <sz val="8"/>
      <name val="MS Sans Serif"/>
      <family val="0"/>
    </font>
    <font>
      <b/>
      <sz val="16"/>
      <color indexed="10"/>
      <name val="ArialCE"/>
      <family val="0"/>
    </font>
    <font>
      <b/>
      <sz val="8"/>
      <color indexed="9"/>
      <name val="MS Sans Serif"/>
      <family val="0"/>
    </font>
    <font>
      <b/>
      <sz val="8"/>
      <name val="MS Sans Serif"/>
      <family val="0"/>
    </font>
    <font>
      <b/>
      <sz val="8"/>
      <color indexed="10"/>
      <name val="MS Sans Serif"/>
      <family val="0"/>
    </font>
    <font>
      <b/>
      <sz val="8"/>
      <color indexed="18"/>
      <name val="MS Sans Serif"/>
      <family val="0"/>
    </font>
    <font>
      <b/>
      <sz val="8"/>
      <color indexed="53"/>
      <name val="MS Sans Serif"/>
      <family val="0"/>
    </font>
    <font>
      <b/>
      <sz val="8"/>
      <color indexed="17"/>
      <name val="MS Sans Serif"/>
      <family val="0"/>
    </font>
    <font>
      <b/>
      <sz val="15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center" vertical="top"/>
    </xf>
    <xf numFmtId="0" fontId="3" fillId="35" borderId="10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right" vertical="top"/>
    </xf>
    <xf numFmtId="0" fontId="3" fillId="35" borderId="10" xfId="0" applyFont="1" applyFill="1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164" fontId="4" fillId="34" borderId="10" xfId="0" applyNumberFormat="1" applyFont="1" applyFill="1" applyBorder="1" applyAlignment="1">
      <alignment horizontal="right" vertical="top"/>
    </xf>
    <xf numFmtId="2" fontId="3" fillId="0" borderId="10" xfId="0" applyNumberFormat="1" applyFont="1" applyBorder="1" applyAlignment="1">
      <alignment horizontal="right" vertical="top"/>
    </xf>
    <xf numFmtId="165" fontId="3" fillId="0" borderId="10" xfId="0" applyNumberFormat="1" applyFont="1" applyBorder="1" applyAlignment="1">
      <alignment horizontal="right" vertical="top"/>
    </xf>
    <xf numFmtId="166" fontId="3" fillId="0" borderId="10" xfId="0" applyNumberFormat="1" applyFont="1" applyBorder="1" applyAlignment="1">
      <alignment horizontal="right" vertical="top"/>
    </xf>
    <xf numFmtId="0" fontId="3" fillId="35" borderId="10" xfId="0" applyFont="1" applyFill="1" applyBorder="1" applyAlignment="1">
      <alignment horizontal="left" vertical="top" wrapText="1"/>
    </xf>
    <xf numFmtId="166" fontId="4" fillId="34" borderId="10" xfId="0" applyNumberFormat="1" applyFont="1" applyFill="1" applyBorder="1" applyAlignment="1">
      <alignment horizontal="right" vertical="top"/>
    </xf>
    <xf numFmtId="0" fontId="0" fillId="34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center" vertical="top"/>
    </xf>
    <xf numFmtId="0" fontId="5" fillId="35" borderId="10" xfId="0" applyFont="1" applyFill="1" applyBorder="1" applyAlignment="1">
      <alignment horizontal="center" vertical="top"/>
    </xf>
    <xf numFmtId="0" fontId="0" fillId="34" borderId="10" xfId="0" applyFont="1" applyFill="1" applyBorder="1" applyAlignment="1">
      <alignment horizontal="right" vertical="top"/>
    </xf>
    <xf numFmtId="0" fontId="0" fillId="35" borderId="10" xfId="0" applyFont="1" applyFill="1" applyBorder="1" applyAlignment="1">
      <alignment horizontal="center" vertical="top"/>
    </xf>
    <xf numFmtId="0" fontId="0" fillId="35" borderId="10" xfId="0" applyFont="1" applyFill="1" applyBorder="1" applyAlignment="1">
      <alignment horizontal="left" vertical="top"/>
    </xf>
    <xf numFmtId="0" fontId="0" fillId="34" borderId="10" xfId="0" applyFont="1" applyFill="1" applyBorder="1" applyAlignment="1">
      <alignment horizontal="left" vertical="top" wrapText="1"/>
    </xf>
    <xf numFmtId="165" fontId="0" fillId="34" borderId="10" xfId="0" applyNumberFormat="1" applyFont="1" applyFill="1" applyBorder="1" applyAlignment="1">
      <alignment horizontal="right" vertical="top"/>
    </xf>
    <xf numFmtId="166" fontId="0" fillId="0" borderId="10" xfId="0" applyNumberFormat="1" applyFont="1" applyBorder="1" applyAlignment="1">
      <alignment horizontal="right" vertical="top"/>
    </xf>
    <xf numFmtId="0" fontId="0" fillId="35" borderId="10" xfId="0" applyFont="1" applyFill="1" applyBorder="1" applyAlignment="1">
      <alignment horizontal="left" vertical="top" wrapText="1"/>
    </xf>
    <xf numFmtId="0" fontId="6" fillId="35" borderId="10" xfId="0" applyFont="1" applyFill="1" applyBorder="1" applyAlignment="1">
      <alignment horizontal="center" vertical="top"/>
    </xf>
    <xf numFmtId="0" fontId="7" fillId="35" borderId="10" xfId="0" applyFont="1" applyFill="1" applyBorder="1" applyAlignment="1">
      <alignment horizontal="center" vertical="top"/>
    </xf>
    <xf numFmtId="166" fontId="0" fillId="34" borderId="10" xfId="0" applyNumberFormat="1" applyFont="1" applyFill="1" applyBorder="1" applyAlignment="1">
      <alignment horizontal="right" vertical="top"/>
    </xf>
    <xf numFmtId="166" fontId="3" fillId="34" borderId="10" xfId="0" applyNumberFormat="1" applyFont="1" applyFill="1" applyBorder="1" applyAlignment="1">
      <alignment horizontal="right" vertical="top"/>
    </xf>
    <xf numFmtId="165" fontId="0" fillId="34" borderId="10" xfId="0" applyNumberFormat="1" applyFont="1" applyFill="1" applyBorder="1" applyAlignment="1">
      <alignment horizontal="right" vertical="top"/>
    </xf>
    <xf numFmtId="165" fontId="3" fillId="0" borderId="10" xfId="0" applyNumberFormat="1" applyFont="1" applyBorder="1" applyAlignment="1">
      <alignment horizontal="right" vertical="top"/>
    </xf>
    <xf numFmtId="0" fontId="2" fillId="33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top"/>
    </xf>
    <xf numFmtId="0" fontId="0" fillId="34" borderId="10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165" fontId="8" fillId="0" borderId="0" xfId="0" applyNumberFormat="1" applyFont="1" applyAlignment="1">
      <alignment horizontal="right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tabSelected="1" zoomScalePageLayoutView="0" workbookViewId="0" topLeftCell="A1">
      <selection activeCell="D4" sqref="D4"/>
    </sheetView>
  </sheetViews>
  <sheetFormatPr defaultColWidth="10.66015625" defaultRowHeight="12" customHeight="1"/>
  <cols>
    <col min="1" max="1" width="2.5" style="2" customWidth="1"/>
    <col min="2" max="2" width="2.33203125" style="2" customWidth="1"/>
    <col min="3" max="3" width="8.5" style="2" customWidth="1"/>
    <col min="4" max="6" width="3.83203125" style="2" customWidth="1"/>
    <col min="7" max="7" width="13.5" style="2" customWidth="1"/>
    <col min="8" max="8" width="84.5" style="2" customWidth="1"/>
    <col min="9" max="9" width="7.5" style="2" customWidth="1"/>
    <col min="10" max="10" width="10.33203125" style="2" customWidth="1"/>
    <col min="11" max="11" width="19.33203125" style="2" customWidth="1"/>
    <col min="12" max="12" width="15.16015625" style="2" customWidth="1"/>
    <col min="13" max="13" width="18.66015625" style="2" hidden="1" customWidth="1"/>
    <col min="14" max="14" width="12.66015625" style="2" hidden="1" customWidth="1"/>
    <col min="15" max="15" width="12" style="2" hidden="1" customWidth="1"/>
    <col min="16" max="16" width="5.33203125" style="2" hidden="1" customWidth="1"/>
    <col min="17" max="17" width="21.33203125" style="2" hidden="1" customWidth="1"/>
    <col min="18" max="16384" width="10.66015625" style="1" customWidth="1"/>
  </cols>
  <sheetData>
    <row r="1" spans="1:16" s="2" customFormat="1" ht="20.25" customHeight="1">
      <c r="A1" s="38" t="s">
        <v>172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7" s="2" customFormat="1" ht="33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4" t="s">
        <v>160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</row>
    <row r="3" spans="1:17" s="2" customFormat="1" ht="18" customHeight="1">
      <c r="A3" s="4"/>
      <c r="B3" s="5"/>
      <c r="C3" s="6" t="s">
        <v>16</v>
      </c>
      <c r="D3" s="7"/>
      <c r="E3" s="8"/>
      <c r="F3" s="7" t="s">
        <v>17</v>
      </c>
      <c r="G3" s="9" t="s">
        <v>18</v>
      </c>
      <c r="H3" s="10" t="s">
        <v>19</v>
      </c>
      <c r="I3" s="4"/>
      <c r="J3" s="11"/>
      <c r="K3" s="12"/>
      <c r="L3" s="13">
        <f>SUM(L4,L23,L27,L30,L37,L40,L42,L52)</f>
        <v>0</v>
      </c>
      <c r="M3" s="14">
        <v>87.3816128217</v>
      </c>
      <c r="N3" s="14">
        <v>0.052</v>
      </c>
      <c r="O3" s="14">
        <v>549.858973</v>
      </c>
      <c r="P3" s="7"/>
      <c r="Q3" s="15"/>
    </row>
    <row r="4" spans="1:17" s="2" customFormat="1" ht="18" customHeight="1">
      <c r="A4" s="4"/>
      <c r="B4" s="5"/>
      <c r="C4" s="6" t="s">
        <v>20</v>
      </c>
      <c r="D4" s="7"/>
      <c r="E4" s="8"/>
      <c r="F4" s="7" t="s">
        <v>17</v>
      </c>
      <c r="G4" s="9" t="s">
        <v>20</v>
      </c>
      <c r="H4" s="10" t="s">
        <v>21</v>
      </c>
      <c r="I4" s="4"/>
      <c r="J4" s="16"/>
      <c r="K4" s="13"/>
      <c r="L4" s="13">
        <f>SUM(L5:L22)</f>
        <v>0</v>
      </c>
      <c r="M4" s="14">
        <v>0</v>
      </c>
      <c r="N4" s="14">
        <v>0</v>
      </c>
      <c r="O4" s="14">
        <v>132.271789</v>
      </c>
      <c r="P4" s="7"/>
      <c r="Q4" s="15"/>
    </row>
    <row r="5" spans="1:17" s="2" customFormat="1" ht="18" customHeight="1">
      <c r="A5" s="17"/>
      <c r="B5" s="18"/>
      <c r="C5" s="19" t="s">
        <v>22</v>
      </c>
      <c r="D5" s="20" t="s">
        <v>23</v>
      </c>
      <c r="E5" s="21">
        <v>1</v>
      </c>
      <c r="F5" s="22" t="s">
        <v>24</v>
      </c>
      <c r="G5" s="23" t="s">
        <v>25</v>
      </c>
      <c r="H5" s="24" t="s">
        <v>26</v>
      </c>
      <c r="I5" s="17" t="s">
        <v>27</v>
      </c>
      <c r="J5" s="30">
        <v>180</v>
      </c>
      <c r="K5" s="32"/>
      <c r="L5" s="25">
        <f>J5*K5</f>
        <v>0</v>
      </c>
      <c r="M5" s="26">
        <v>0</v>
      </c>
      <c r="N5" s="26">
        <v>0</v>
      </c>
      <c r="O5" s="26">
        <v>0</v>
      </c>
      <c r="P5" s="22" t="s">
        <v>28</v>
      </c>
      <c r="Q5" s="27"/>
    </row>
    <row r="6" spans="1:17" s="2" customFormat="1" ht="15" customHeight="1">
      <c r="A6" s="17"/>
      <c r="B6" s="18"/>
      <c r="C6" s="19" t="s">
        <v>22</v>
      </c>
      <c r="D6" s="20" t="s">
        <v>23</v>
      </c>
      <c r="E6" s="21">
        <v>2</v>
      </c>
      <c r="F6" s="22" t="s">
        <v>24</v>
      </c>
      <c r="G6" s="23">
        <v>100125001</v>
      </c>
      <c r="H6" s="24" t="s">
        <v>165</v>
      </c>
      <c r="I6" s="17" t="s">
        <v>157</v>
      </c>
      <c r="J6" s="30">
        <v>3</v>
      </c>
      <c r="K6" s="32"/>
      <c r="L6" s="25">
        <f>J6*K6</f>
        <v>0</v>
      </c>
      <c r="M6" s="26">
        <v>0</v>
      </c>
      <c r="N6" s="26">
        <v>0</v>
      </c>
      <c r="O6" s="26">
        <v>0</v>
      </c>
      <c r="P6" s="22" t="s">
        <v>28</v>
      </c>
      <c r="Q6" s="27"/>
    </row>
    <row r="7" spans="1:17" s="2" customFormat="1" ht="17.25" customHeight="1">
      <c r="A7" s="17"/>
      <c r="B7" s="18"/>
      <c r="C7" s="19" t="s">
        <v>22</v>
      </c>
      <c r="D7" s="20" t="s">
        <v>23</v>
      </c>
      <c r="E7" s="21">
        <v>3</v>
      </c>
      <c r="F7" s="22" t="s">
        <v>24</v>
      </c>
      <c r="G7" s="23" t="s">
        <v>29</v>
      </c>
      <c r="H7" s="24" t="s">
        <v>30</v>
      </c>
      <c r="I7" s="17" t="s">
        <v>31</v>
      </c>
      <c r="J7" s="30">
        <v>16.2</v>
      </c>
      <c r="K7" s="32"/>
      <c r="L7" s="25">
        <f aca="true" t="shared" si="0" ref="L7:L22">J7*K7</f>
        <v>0</v>
      </c>
      <c r="M7" s="26">
        <v>0</v>
      </c>
      <c r="N7" s="26">
        <v>0</v>
      </c>
      <c r="O7" s="26">
        <v>0</v>
      </c>
      <c r="P7" s="22" t="s">
        <v>28</v>
      </c>
      <c r="Q7" s="27"/>
    </row>
    <row r="8" spans="1:17" s="2" customFormat="1" ht="15" customHeight="1">
      <c r="A8" s="17"/>
      <c r="B8" s="18"/>
      <c r="C8" s="19" t="s">
        <v>22</v>
      </c>
      <c r="D8" s="20" t="s">
        <v>23</v>
      </c>
      <c r="E8" s="21">
        <v>4</v>
      </c>
      <c r="F8" s="22" t="s">
        <v>24</v>
      </c>
      <c r="G8" s="23" t="s">
        <v>32</v>
      </c>
      <c r="H8" s="24" t="s">
        <v>33</v>
      </c>
      <c r="I8" s="17" t="s">
        <v>31</v>
      </c>
      <c r="J8" s="30">
        <v>25.3</v>
      </c>
      <c r="K8" s="32"/>
      <c r="L8" s="25">
        <f t="shared" si="0"/>
        <v>0</v>
      </c>
      <c r="M8" s="26">
        <v>0</v>
      </c>
      <c r="N8" s="26">
        <v>0</v>
      </c>
      <c r="O8" s="26">
        <v>0</v>
      </c>
      <c r="P8" s="22" t="s">
        <v>28</v>
      </c>
      <c r="Q8" s="27"/>
    </row>
    <row r="9" spans="1:17" s="2" customFormat="1" ht="15.75" customHeight="1">
      <c r="A9" s="17"/>
      <c r="B9" s="18"/>
      <c r="C9" s="19" t="s">
        <v>22</v>
      </c>
      <c r="D9" s="20" t="s">
        <v>23</v>
      </c>
      <c r="E9" s="21">
        <v>5</v>
      </c>
      <c r="F9" s="22" t="s">
        <v>24</v>
      </c>
      <c r="G9" s="23" t="s">
        <v>34</v>
      </c>
      <c r="H9" s="24" t="s">
        <v>35</v>
      </c>
      <c r="I9" s="17" t="s">
        <v>31</v>
      </c>
      <c r="J9" s="30">
        <v>25.3</v>
      </c>
      <c r="K9" s="32"/>
      <c r="L9" s="25">
        <f t="shared" si="0"/>
        <v>0</v>
      </c>
      <c r="M9" s="26">
        <v>0</v>
      </c>
      <c r="N9" s="26">
        <v>0</v>
      </c>
      <c r="O9" s="26">
        <v>0</v>
      </c>
      <c r="P9" s="22" t="s">
        <v>28</v>
      </c>
      <c r="Q9" s="27"/>
    </row>
    <row r="10" spans="1:17" s="2" customFormat="1" ht="15.75" customHeight="1">
      <c r="A10" s="17"/>
      <c r="B10" s="18"/>
      <c r="C10" s="19" t="s">
        <v>22</v>
      </c>
      <c r="D10" s="20" t="s">
        <v>23</v>
      </c>
      <c r="E10" s="21">
        <v>6</v>
      </c>
      <c r="F10" s="22" t="s">
        <v>24</v>
      </c>
      <c r="G10" s="23" t="s">
        <v>38</v>
      </c>
      <c r="H10" s="24" t="s">
        <v>39</v>
      </c>
      <c r="I10" s="17" t="s">
        <v>31</v>
      </c>
      <c r="J10" s="30">
        <v>11.86</v>
      </c>
      <c r="K10" s="32"/>
      <c r="L10" s="25">
        <f t="shared" si="0"/>
        <v>0</v>
      </c>
      <c r="M10" s="26">
        <v>0</v>
      </c>
      <c r="N10" s="26">
        <v>0</v>
      </c>
      <c r="O10" s="26">
        <v>0</v>
      </c>
      <c r="P10" s="22" t="s">
        <v>28</v>
      </c>
      <c r="Q10" s="27"/>
    </row>
    <row r="11" spans="1:17" s="2" customFormat="1" ht="15.75" customHeight="1">
      <c r="A11" s="17"/>
      <c r="B11" s="18"/>
      <c r="C11" s="19" t="s">
        <v>22</v>
      </c>
      <c r="D11" s="20" t="s">
        <v>23</v>
      </c>
      <c r="E11" s="21">
        <v>7</v>
      </c>
      <c r="F11" s="22" t="s">
        <v>24</v>
      </c>
      <c r="G11" s="23" t="s">
        <v>40</v>
      </c>
      <c r="H11" s="24" t="s">
        <v>41</v>
      </c>
      <c r="I11" s="17" t="s">
        <v>31</v>
      </c>
      <c r="J11" s="30">
        <v>11.86</v>
      </c>
      <c r="K11" s="32"/>
      <c r="L11" s="25">
        <f t="shared" si="0"/>
        <v>0</v>
      </c>
      <c r="M11" s="26">
        <v>0</v>
      </c>
      <c r="N11" s="26">
        <v>0</v>
      </c>
      <c r="O11" s="26">
        <v>0</v>
      </c>
      <c r="P11" s="22" t="s">
        <v>28</v>
      </c>
      <c r="Q11" s="27"/>
    </row>
    <row r="12" spans="1:17" s="2" customFormat="1" ht="15.75" customHeight="1">
      <c r="A12" s="17"/>
      <c r="B12" s="18"/>
      <c r="C12" s="19" t="s">
        <v>22</v>
      </c>
      <c r="D12" s="20" t="s">
        <v>23</v>
      </c>
      <c r="E12" s="21">
        <v>8</v>
      </c>
      <c r="F12" s="22" t="s">
        <v>24</v>
      </c>
      <c r="G12" s="23" t="s">
        <v>42</v>
      </c>
      <c r="H12" s="24" t="s">
        <v>43</v>
      </c>
      <c r="I12" s="17" t="s">
        <v>31</v>
      </c>
      <c r="J12" s="30">
        <v>11.86</v>
      </c>
      <c r="K12" s="32"/>
      <c r="L12" s="25">
        <f t="shared" si="0"/>
        <v>0</v>
      </c>
      <c r="M12" s="26">
        <v>0</v>
      </c>
      <c r="N12" s="26">
        <v>0</v>
      </c>
      <c r="O12" s="26">
        <v>3.022604</v>
      </c>
      <c r="P12" s="22" t="s">
        <v>28</v>
      </c>
      <c r="Q12" s="27"/>
    </row>
    <row r="13" spans="1:17" s="2" customFormat="1" ht="16.5" customHeight="1">
      <c r="A13" s="17"/>
      <c r="B13" s="18"/>
      <c r="C13" s="19" t="s">
        <v>22</v>
      </c>
      <c r="D13" s="20" t="s">
        <v>23</v>
      </c>
      <c r="E13" s="21">
        <v>9</v>
      </c>
      <c r="F13" s="22" t="s">
        <v>24</v>
      </c>
      <c r="G13" s="23" t="s">
        <v>44</v>
      </c>
      <c r="H13" s="24" t="s">
        <v>45</v>
      </c>
      <c r="I13" s="17" t="s">
        <v>31</v>
      </c>
      <c r="J13" s="30">
        <v>29</v>
      </c>
      <c r="K13" s="32"/>
      <c r="L13" s="25">
        <f t="shared" si="0"/>
        <v>0</v>
      </c>
      <c r="M13" s="26">
        <v>0</v>
      </c>
      <c r="N13" s="26">
        <v>0</v>
      </c>
      <c r="O13" s="26">
        <v>0</v>
      </c>
      <c r="P13" s="22" t="s">
        <v>28</v>
      </c>
      <c r="Q13" s="27"/>
    </row>
    <row r="14" spans="1:17" s="2" customFormat="1" ht="15.75" customHeight="1">
      <c r="A14" s="17"/>
      <c r="B14" s="18"/>
      <c r="C14" s="19" t="s">
        <v>22</v>
      </c>
      <c r="D14" s="20" t="s">
        <v>23</v>
      </c>
      <c r="E14" s="21">
        <v>10</v>
      </c>
      <c r="F14" s="22" t="s">
        <v>24</v>
      </c>
      <c r="G14" s="23" t="s">
        <v>47</v>
      </c>
      <c r="H14" s="24" t="s">
        <v>48</v>
      </c>
      <c r="I14" s="17" t="s">
        <v>31</v>
      </c>
      <c r="J14" s="30">
        <v>29</v>
      </c>
      <c r="K14" s="32"/>
      <c r="L14" s="25">
        <f t="shared" si="0"/>
        <v>0</v>
      </c>
      <c r="M14" s="26">
        <v>0</v>
      </c>
      <c r="N14" s="26">
        <v>0</v>
      </c>
      <c r="O14" s="26">
        <v>26.631592</v>
      </c>
      <c r="P14" s="22" t="s">
        <v>28</v>
      </c>
      <c r="Q14" s="27"/>
    </row>
    <row r="15" spans="1:17" s="2" customFormat="1" ht="15.75" customHeight="1">
      <c r="A15" s="17"/>
      <c r="B15" s="18"/>
      <c r="C15" s="19" t="s">
        <v>22</v>
      </c>
      <c r="D15" s="20" t="s">
        <v>23</v>
      </c>
      <c r="E15" s="21">
        <v>11</v>
      </c>
      <c r="F15" s="22" t="s">
        <v>24</v>
      </c>
      <c r="G15" s="23" t="s">
        <v>50</v>
      </c>
      <c r="H15" s="24" t="s">
        <v>51</v>
      </c>
      <c r="I15" s="17" t="s">
        <v>31</v>
      </c>
      <c r="J15" s="30">
        <v>29</v>
      </c>
      <c r="K15" s="32"/>
      <c r="L15" s="25">
        <f t="shared" si="0"/>
        <v>0</v>
      </c>
      <c r="M15" s="26">
        <v>0</v>
      </c>
      <c r="N15" s="26">
        <v>0</v>
      </c>
      <c r="O15" s="26">
        <v>0.367614</v>
      </c>
      <c r="P15" s="22" t="s">
        <v>28</v>
      </c>
      <c r="Q15" s="27"/>
    </row>
    <row r="16" spans="1:17" s="2" customFormat="1" ht="15.75" customHeight="1">
      <c r="A16" s="17"/>
      <c r="B16" s="18"/>
      <c r="C16" s="19" t="s">
        <v>22</v>
      </c>
      <c r="D16" s="20" t="s">
        <v>23</v>
      </c>
      <c r="E16" s="21">
        <v>12</v>
      </c>
      <c r="F16" s="22" t="s">
        <v>24</v>
      </c>
      <c r="G16" s="23" t="s">
        <v>52</v>
      </c>
      <c r="H16" s="24" t="s">
        <v>53</v>
      </c>
      <c r="I16" s="17" t="s">
        <v>54</v>
      </c>
      <c r="J16" s="30">
        <v>29</v>
      </c>
      <c r="K16" s="32"/>
      <c r="L16" s="25">
        <f t="shared" si="0"/>
        <v>0</v>
      </c>
      <c r="M16" s="26">
        <v>0</v>
      </c>
      <c r="N16" s="26">
        <v>0</v>
      </c>
      <c r="O16" s="26">
        <v>0</v>
      </c>
      <c r="P16" s="22" t="s">
        <v>28</v>
      </c>
      <c r="Q16" s="27"/>
    </row>
    <row r="17" spans="1:17" s="2" customFormat="1" ht="15.75" customHeight="1">
      <c r="A17" s="17"/>
      <c r="B17" s="18"/>
      <c r="C17" s="19" t="s">
        <v>22</v>
      </c>
      <c r="D17" s="20" t="s">
        <v>23</v>
      </c>
      <c r="E17" s="21">
        <v>13</v>
      </c>
      <c r="F17" s="22" t="s">
        <v>24</v>
      </c>
      <c r="G17" s="23" t="s">
        <v>55</v>
      </c>
      <c r="H17" s="24" t="s">
        <v>56</v>
      </c>
      <c r="I17" s="17" t="s">
        <v>31</v>
      </c>
      <c r="J17" s="30">
        <v>7.9</v>
      </c>
      <c r="K17" s="32"/>
      <c r="L17" s="25">
        <f t="shared" si="0"/>
        <v>0</v>
      </c>
      <c r="M17" s="26">
        <v>0</v>
      </c>
      <c r="N17" s="26">
        <v>0</v>
      </c>
      <c r="O17" s="26">
        <v>0</v>
      </c>
      <c r="P17" s="22" t="s">
        <v>28</v>
      </c>
      <c r="Q17" s="27"/>
    </row>
    <row r="18" spans="1:17" s="2" customFormat="1" ht="16.5" customHeight="1">
      <c r="A18" s="17"/>
      <c r="B18" s="18"/>
      <c r="C18" s="19" t="s">
        <v>22</v>
      </c>
      <c r="D18" s="20" t="s">
        <v>23</v>
      </c>
      <c r="E18" s="21">
        <v>14</v>
      </c>
      <c r="F18" s="22" t="s">
        <v>24</v>
      </c>
      <c r="G18" s="23" t="s">
        <v>57</v>
      </c>
      <c r="H18" s="24" t="s">
        <v>58</v>
      </c>
      <c r="I18" s="17" t="s">
        <v>27</v>
      </c>
      <c r="J18" s="30">
        <v>60</v>
      </c>
      <c r="K18" s="32"/>
      <c r="L18" s="25">
        <f t="shared" si="0"/>
        <v>0</v>
      </c>
      <c r="M18" s="26">
        <v>0</v>
      </c>
      <c r="N18" s="26">
        <v>0</v>
      </c>
      <c r="O18" s="26">
        <v>0</v>
      </c>
      <c r="P18" s="22" t="s">
        <v>28</v>
      </c>
      <c r="Q18" s="27"/>
    </row>
    <row r="19" spans="1:17" s="2" customFormat="1" ht="18" customHeight="1">
      <c r="A19" s="17"/>
      <c r="B19" s="18"/>
      <c r="C19" s="19" t="s">
        <v>22</v>
      </c>
      <c r="D19" s="20" t="s">
        <v>23</v>
      </c>
      <c r="E19" s="21">
        <v>15</v>
      </c>
      <c r="F19" s="22" t="s">
        <v>24</v>
      </c>
      <c r="G19" s="23" t="s">
        <v>59</v>
      </c>
      <c r="H19" s="24" t="s">
        <v>60</v>
      </c>
      <c r="I19" s="17" t="s">
        <v>27</v>
      </c>
      <c r="J19" s="30">
        <v>60</v>
      </c>
      <c r="K19" s="32"/>
      <c r="L19" s="25">
        <f t="shared" si="0"/>
        <v>0</v>
      </c>
      <c r="M19" s="26">
        <v>0</v>
      </c>
      <c r="N19" s="26">
        <v>0</v>
      </c>
      <c r="O19" s="26">
        <v>0</v>
      </c>
      <c r="P19" s="22" t="s">
        <v>28</v>
      </c>
      <c r="Q19" s="27"/>
    </row>
    <row r="20" spans="1:17" s="2" customFormat="1" ht="18" customHeight="1">
      <c r="A20" s="17"/>
      <c r="B20" s="18"/>
      <c r="C20" s="19" t="s">
        <v>22</v>
      </c>
      <c r="D20" s="28" t="s">
        <v>61</v>
      </c>
      <c r="E20" s="21">
        <v>16</v>
      </c>
      <c r="F20" s="22" t="s">
        <v>62</v>
      </c>
      <c r="G20" s="23" t="s">
        <v>63</v>
      </c>
      <c r="H20" s="24" t="s">
        <v>64</v>
      </c>
      <c r="I20" s="17" t="s">
        <v>65</v>
      </c>
      <c r="J20" s="30">
        <v>1.2</v>
      </c>
      <c r="K20" s="32"/>
      <c r="L20" s="25">
        <f t="shared" si="0"/>
        <v>0</v>
      </c>
      <c r="M20" s="26">
        <v>0</v>
      </c>
      <c r="N20" s="26"/>
      <c r="O20" s="26"/>
      <c r="P20" s="22" t="s">
        <v>28</v>
      </c>
      <c r="Q20" s="27"/>
    </row>
    <row r="21" spans="1:17" s="2" customFormat="1" ht="18" customHeight="1">
      <c r="A21" s="17"/>
      <c r="B21" s="18"/>
      <c r="C21" s="19" t="s">
        <v>22</v>
      </c>
      <c r="D21" s="20" t="s">
        <v>23</v>
      </c>
      <c r="E21" s="21">
        <v>17</v>
      </c>
      <c r="F21" s="22" t="s">
        <v>24</v>
      </c>
      <c r="G21" s="23" t="s">
        <v>66</v>
      </c>
      <c r="H21" s="24" t="s">
        <v>67</v>
      </c>
      <c r="I21" s="17" t="s">
        <v>27</v>
      </c>
      <c r="J21" s="30">
        <v>120</v>
      </c>
      <c r="K21" s="32"/>
      <c r="L21" s="25">
        <f t="shared" si="0"/>
        <v>0</v>
      </c>
      <c r="M21" s="26">
        <v>0</v>
      </c>
      <c r="N21" s="26">
        <v>0</v>
      </c>
      <c r="O21" s="26">
        <v>0</v>
      </c>
      <c r="P21" s="22" t="s">
        <v>28</v>
      </c>
      <c r="Q21" s="27"/>
    </row>
    <row r="22" spans="1:17" s="2" customFormat="1" ht="18" customHeight="1">
      <c r="A22" s="17"/>
      <c r="B22" s="18"/>
      <c r="C22" s="19" t="s">
        <v>22</v>
      </c>
      <c r="D22" s="20" t="s">
        <v>23</v>
      </c>
      <c r="E22" s="21">
        <v>18</v>
      </c>
      <c r="F22" s="22" t="s">
        <v>24</v>
      </c>
      <c r="G22" s="23">
        <v>100125002</v>
      </c>
      <c r="H22" s="36" t="s">
        <v>164</v>
      </c>
      <c r="I22" s="35" t="s">
        <v>157</v>
      </c>
      <c r="J22" s="30">
        <v>1</v>
      </c>
      <c r="K22" s="32"/>
      <c r="L22" s="25">
        <f t="shared" si="0"/>
        <v>0</v>
      </c>
      <c r="M22" s="26">
        <v>0</v>
      </c>
      <c r="N22" s="26">
        <v>0</v>
      </c>
      <c r="O22" s="26">
        <v>0</v>
      </c>
      <c r="P22" s="22" t="s">
        <v>28</v>
      </c>
      <c r="Q22" s="27"/>
    </row>
    <row r="23" spans="1:17" s="2" customFormat="1" ht="18" customHeight="1">
      <c r="A23" s="4"/>
      <c r="B23" s="5"/>
      <c r="C23" s="6" t="s">
        <v>20</v>
      </c>
      <c r="D23" s="7"/>
      <c r="E23" s="8"/>
      <c r="F23" s="7" t="s">
        <v>17</v>
      </c>
      <c r="G23" s="9" t="s">
        <v>22</v>
      </c>
      <c r="H23" s="10" t="s">
        <v>68</v>
      </c>
      <c r="I23" s="4"/>
      <c r="J23" s="31"/>
      <c r="K23" s="33"/>
      <c r="L23" s="13">
        <f>SUM(L24:L26)</f>
        <v>0</v>
      </c>
      <c r="M23" s="14">
        <v>0</v>
      </c>
      <c r="N23" s="14">
        <v>0</v>
      </c>
      <c r="O23" s="14">
        <v>0</v>
      </c>
      <c r="P23" s="7"/>
      <c r="Q23" s="15"/>
    </row>
    <row r="24" spans="1:17" s="2" customFormat="1" ht="25.5" customHeight="1">
      <c r="A24" s="17"/>
      <c r="B24" s="18"/>
      <c r="C24" s="19" t="s">
        <v>22</v>
      </c>
      <c r="D24" s="20" t="s">
        <v>23</v>
      </c>
      <c r="E24" s="21">
        <v>19.2</v>
      </c>
      <c r="F24" s="22" t="s">
        <v>24</v>
      </c>
      <c r="G24" s="23" t="s">
        <v>69</v>
      </c>
      <c r="H24" s="24" t="s">
        <v>70</v>
      </c>
      <c r="I24" s="17" t="s">
        <v>27</v>
      </c>
      <c r="J24" s="30">
        <v>0.8</v>
      </c>
      <c r="K24" s="32"/>
      <c r="L24" s="25">
        <f>J24*K24</f>
        <v>0</v>
      </c>
      <c r="M24" s="26">
        <v>0</v>
      </c>
      <c r="N24" s="26">
        <v>0</v>
      </c>
      <c r="O24" s="26">
        <v>0</v>
      </c>
      <c r="P24" s="22" t="s">
        <v>28</v>
      </c>
      <c r="Q24" s="27"/>
    </row>
    <row r="25" spans="1:17" s="2" customFormat="1" ht="18" customHeight="1">
      <c r="A25" s="17"/>
      <c r="B25" s="18"/>
      <c r="C25" s="19" t="s">
        <v>22</v>
      </c>
      <c r="D25" s="20" t="s">
        <v>23</v>
      </c>
      <c r="E25" s="21">
        <v>21</v>
      </c>
      <c r="F25" s="22" t="s">
        <v>24</v>
      </c>
      <c r="G25" s="23" t="s">
        <v>71</v>
      </c>
      <c r="H25" s="24" t="s">
        <v>72</v>
      </c>
      <c r="I25" s="17" t="s">
        <v>31</v>
      </c>
      <c r="J25" s="30">
        <v>0.65</v>
      </c>
      <c r="K25" s="32"/>
      <c r="L25" s="25">
        <f>J25*K25</f>
        <v>0</v>
      </c>
      <c r="M25" s="26">
        <v>0</v>
      </c>
      <c r="N25" s="26">
        <v>0</v>
      </c>
      <c r="O25" s="26">
        <v>0</v>
      </c>
      <c r="P25" s="22" t="s">
        <v>28</v>
      </c>
      <c r="Q25" s="27"/>
    </row>
    <row r="26" spans="1:17" s="2" customFormat="1" ht="18" customHeight="1">
      <c r="A26" s="17"/>
      <c r="B26" s="18"/>
      <c r="C26" s="19" t="s">
        <v>22</v>
      </c>
      <c r="D26" s="20" t="s">
        <v>23</v>
      </c>
      <c r="E26" s="21">
        <v>20</v>
      </c>
      <c r="F26" s="22" t="s">
        <v>24</v>
      </c>
      <c r="G26" s="23" t="s">
        <v>73</v>
      </c>
      <c r="H26" s="24" t="s">
        <v>74</v>
      </c>
      <c r="I26" s="17" t="s">
        <v>31</v>
      </c>
      <c r="J26" s="30">
        <v>8.18</v>
      </c>
      <c r="K26" s="32"/>
      <c r="L26" s="25">
        <f>J26*K26</f>
        <v>0</v>
      </c>
      <c r="M26" s="26">
        <v>0</v>
      </c>
      <c r="N26" s="26">
        <v>0</v>
      </c>
      <c r="O26" s="26">
        <v>0</v>
      </c>
      <c r="P26" s="22" t="s">
        <v>28</v>
      </c>
      <c r="Q26" s="27"/>
    </row>
    <row r="27" spans="1:17" s="2" customFormat="1" ht="18" customHeight="1">
      <c r="A27" s="4"/>
      <c r="B27" s="5"/>
      <c r="C27" s="6" t="s">
        <v>20</v>
      </c>
      <c r="D27" s="7"/>
      <c r="E27" s="8"/>
      <c r="F27" s="7" t="s">
        <v>17</v>
      </c>
      <c r="G27" s="9" t="s">
        <v>36</v>
      </c>
      <c r="H27" s="10" t="s">
        <v>75</v>
      </c>
      <c r="I27" s="4"/>
      <c r="J27" s="31"/>
      <c r="K27" s="33"/>
      <c r="L27" s="13">
        <f>SUM(L28:L29)</f>
        <v>0</v>
      </c>
      <c r="M27" s="14">
        <v>87.3814807</v>
      </c>
      <c r="N27" s="14">
        <v>0</v>
      </c>
      <c r="O27" s="14">
        <v>295.93108</v>
      </c>
      <c r="P27" s="7"/>
      <c r="Q27" s="15"/>
    </row>
    <row r="28" spans="1:17" s="2" customFormat="1" ht="18" customHeight="1">
      <c r="A28" s="17"/>
      <c r="B28" s="18"/>
      <c r="C28" s="19" t="s">
        <v>22</v>
      </c>
      <c r="D28" s="20" t="s">
        <v>23</v>
      </c>
      <c r="E28" s="21">
        <v>22</v>
      </c>
      <c r="F28" s="22" t="s">
        <v>24</v>
      </c>
      <c r="G28" s="23" t="s">
        <v>76</v>
      </c>
      <c r="H28" s="24" t="s">
        <v>77</v>
      </c>
      <c r="I28" s="17" t="s">
        <v>31</v>
      </c>
      <c r="J28" s="30">
        <v>0.55</v>
      </c>
      <c r="K28" s="32"/>
      <c r="L28" s="25">
        <f>J28*K28</f>
        <v>0</v>
      </c>
      <c r="M28" s="26">
        <v>87.3814807</v>
      </c>
      <c r="N28" s="26">
        <v>0</v>
      </c>
      <c r="O28" s="26">
        <v>295.93108</v>
      </c>
      <c r="P28" s="22" t="s">
        <v>28</v>
      </c>
      <c r="Q28" s="27"/>
    </row>
    <row r="29" spans="1:17" s="2" customFormat="1" ht="18" customHeight="1">
      <c r="A29" s="17"/>
      <c r="B29" s="18"/>
      <c r="C29" s="19" t="s">
        <v>22</v>
      </c>
      <c r="D29" s="20" t="s">
        <v>23</v>
      </c>
      <c r="E29" s="21">
        <v>23</v>
      </c>
      <c r="F29" s="22" t="s">
        <v>24</v>
      </c>
      <c r="G29" s="23" t="s">
        <v>78</v>
      </c>
      <c r="H29" s="24" t="s">
        <v>79</v>
      </c>
      <c r="I29" s="17" t="s">
        <v>80</v>
      </c>
      <c r="J29" s="30">
        <v>2</v>
      </c>
      <c r="K29" s="32"/>
      <c r="L29" s="25">
        <f>J29*K29</f>
        <v>0</v>
      </c>
      <c r="M29" s="26">
        <v>0</v>
      </c>
      <c r="N29" s="26">
        <v>0</v>
      </c>
      <c r="O29" s="26">
        <v>0</v>
      </c>
      <c r="P29" s="22" t="s">
        <v>28</v>
      </c>
      <c r="Q29" s="27"/>
    </row>
    <row r="30" spans="1:17" s="2" customFormat="1" ht="18" customHeight="1">
      <c r="A30" s="4"/>
      <c r="B30" s="5"/>
      <c r="C30" s="6" t="s">
        <v>20</v>
      </c>
      <c r="D30" s="7"/>
      <c r="E30" s="8"/>
      <c r="F30" s="7" t="s">
        <v>17</v>
      </c>
      <c r="G30" s="9" t="s">
        <v>37</v>
      </c>
      <c r="H30" s="10" t="s">
        <v>81</v>
      </c>
      <c r="I30" s="4"/>
      <c r="J30" s="31"/>
      <c r="K30" s="33"/>
      <c r="L30" s="13">
        <f>SUM(L31:L36)</f>
        <v>0</v>
      </c>
      <c r="M30" s="14">
        <v>0</v>
      </c>
      <c r="N30" s="14">
        <v>0</v>
      </c>
      <c r="O30" s="14">
        <v>0</v>
      </c>
      <c r="P30" s="7"/>
      <c r="Q30" s="15"/>
    </row>
    <row r="31" spans="1:17" s="2" customFormat="1" ht="18" customHeight="1">
      <c r="A31" s="17"/>
      <c r="B31" s="18"/>
      <c r="C31" s="19" t="s">
        <v>22</v>
      </c>
      <c r="D31" s="20" t="s">
        <v>23</v>
      </c>
      <c r="E31" s="21">
        <v>24</v>
      </c>
      <c r="F31" s="22" t="s">
        <v>24</v>
      </c>
      <c r="G31" s="23" t="s">
        <v>82</v>
      </c>
      <c r="H31" s="24" t="s">
        <v>83</v>
      </c>
      <c r="I31" s="17" t="s">
        <v>27</v>
      </c>
      <c r="J31" s="30">
        <v>105</v>
      </c>
      <c r="K31" s="32"/>
      <c r="L31" s="25">
        <f aca="true" t="shared" si="1" ref="L31:L36">J31*K31</f>
        <v>0</v>
      </c>
      <c r="M31" s="26">
        <v>0</v>
      </c>
      <c r="N31" s="26">
        <v>0</v>
      </c>
      <c r="O31" s="26">
        <v>0</v>
      </c>
      <c r="P31" s="22" t="s">
        <v>28</v>
      </c>
      <c r="Q31" s="27"/>
    </row>
    <row r="32" spans="1:17" s="2" customFormat="1" ht="18" customHeight="1">
      <c r="A32" s="17"/>
      <c r="B32" s="18"/>
      <c r="C32" s="19" t="s">
        <v>22</v>
      </c>
      <c r="D32" s="20" t="s">
        <v>23</v>
      </c>
      <c r="E32" s="21">
        <v>25</v>
      </c>
      <c r="F32" s="22" t="s">
        <v>24</v>
      </c>
      <c r="G32" s="23" t="s">
        <v>84</v>
      </c>
      <c r="H32" s="24" t="s">
        <v>85</v>
      </c>
      <c r="I32" s="17" t="s">
        <v>27</v>
      </c>
      <c r="J32" s="30">
        <v>105</v>
      </c>
      <c r="K32" s="32"/>
      <c r="L32" s="25">
        <f t="shared" si="1"/>
        <v>0</v>
      </c>
      <c r="M32" s="26">
        <v>0</v>
      </c>
      <c r="N32" s="26">
        <v>0</v>
      </c>
      <c r="O32" s="26">
        <v>0</v>
      </c>
      <c r="P32" s="22" t="s">
        <v>28</v>
      </c>
      <c r="Q32" s="27"/>
    </row>
    <row r="33" spans="1:17" s="2" customFormat="1" ht="26.25" customHeight="1">
      <c r="A33" s="17"/>
      <c r="B33" s="18"/>
      <c r="C33" s="19" t="s">
        <v>22</v>
      </c>
      <c r="D33" s="20" t="s">
        <v>23</v>
      </c>
      <c r="E33" s="21">
        <v>26</v>
      </c>
      <c r="F33" s="22" t="s">
        <v>24</v>
      </c>
      <c r="G33" s="23" t="s">
        <v>86</v>
      </c>
      <c r="H33" s="24" t="s">
        <v>87</v>
      </c>
      <c r="I33" s="17" t="s">
        <v>27</v>
      </c>
      <c r="J33" s="30">
        <v>105</v>
      </c>
      <c r="K33" s="32"/>
      <c r="L33" s="25">
        <f t="shared" si="1"/>
        <v>0</v>
      </c>
      <c r="M33" s="26">
        <v>0</v>
      </c>
      <c r="N33" s="26">
        <v>0</v>
      </c>
      <c r="O33" s="26">
        <v>0</v>
      </c>
      <c r="P33" s="22" t="s">
        <v>28</v>
      </c>
      <c r="Q33" s="27"/>
    </row>
    <row r="34" spans="1:17" s="2" customFormat="1" ht="18" customHeight="1">
      <c r="A34" s="17"/>
      <c r="B34" s="18"/>
      <c r="C34" s="19" t="s">
        <v>22</v>
      </c>
      <c r="D34" s="29" t="s">
        <v>88</v>
      </c>
      <c r="E34" s="21">
        <v>27</v>
      </c>
      <c r="F34" s="22" t="s">
        <v>62</v>
      </c>
      <c r="G34" s="23" t="s">
        <v>89</v>
      </c>
      <c r="H34" s="24" t="s">
        <v>90</v>
      </c>
      <c r="I34" s="17" t="s">
        <v>27</v>
      </c>
      <c r="J34" s="30">
        <v>107.1</v>
      </c>
      <c r="K34" s="32"/>
      <c r="L34" s="25">
        <f t="shared" si="1"/>
        <v>0</v>
      </c>
      <c r="M34" s="26">
        <v>0</v>
      </c>
      <c r="N34" s="26"/>
      <c r="O34" s="26"/>
      <c r="P34" s="22" t="s">
        <v>28</v>
      </c>
      <c r="Q34" s="27"/>
    </row>
    <row r="35" spans="1:17" s="2" customFormat="1" ht="18" customHeight="1">
      <c r="A35" s="17"/>
      <c r="B35" s="18"/>
      <c r="C35" s="19" t="s">
        <v>22</v>
      </c>
      <c r="D35" s="20" t="s">
        <v>23</v>
      </c>
      <c r="E35" s="21">
        <v>28</v>
      </c>
      <c r="F35" s="22" t="s">
        <v>24</v>
      </c>
      <c r="G35" s="23" t="s">
        <v>91</v>
      </c>
      <c r="H35" s="24" t="s">
        <v>92</v>
      </c>
      <c r="I35" s="17" t="s">
        <v>27</v>
      </c>
      <c r="J35" s="30">
        <v>100</v>
      </c>
      <c r="K35" s="32"/>
      <c r="L35" s="25">
        <f t="shared" si="1"/>
        <v>0</v>
      </c>
      <c r="M35" s="26">
        <v>0</v>
      </c>
      <c r="N35" s="26">
        <v>0</v>
      </c>
      <c r="O35" s="26">
        <v>0</v>
      </c>
      <c r="P35" s="22" t="s">
        <v>28</v>
      </c>
      <c r="Q35" s="27"/>
    </row>
    <row r="36" spans="1:17" s="2" customFormat="1" ht="18" customHeight="1">
      <c r="A36" s="17"/>
      <c r="B36" s="18"/>
      <c r="C36" s="19" t="s">
        <v>22</v>
      </c>
      <c r="D36" s="29" t="s">
        <v>88</v>
      </c>
      <c r="E36" s="21">
        <v>29</v>
      </c>
      <c r="F36" s="22" t="s">
        <v>62</v>
      </c>
      <c r="G36" s="23" t="s">
        <v>93</v>
      </c>
      <c r="H36" s="24" t="s">
        <v>166</v>
      </c>
      <c r="I36" s="17" t="s">
        <v>97</v>
      </c>
      <c r="J36" s="30">
        <v>1</v>
      </c>
      <c r="K36" s="32"/>
      <c r="L36" s="25">
        <f t="shared" si="1"/>
        <v>0</v>
      </c>
      <c r="M36" s="26">
        <v>0</v>
      </c>
      <c r="N36" s="26"/>
      <c r="O36" s="26"/>
      <c r="P36" s="22" t="s">
        <v>28</v>
      </c>
      <c r="Q36" s="27"/>
    </row>
    <row r="37" spans="1:17" s="2" customFormat="1" ht="18" customHeight="1">
      <c r="A37" s="4"/>
      <c r="B37" s="5"/>
      <c r="C37" s="6" t="s">
        <v>20</v>
      </c>
      <c r="D37" s="7"/>
      <c r="E37" s="8"/>
      <c r="F37" s="7" t="s">
        <v>17</v>
      </c>
      <c r="G37" s="9" t="s">
        <v>94</v>
      </c>
      <c r="H37" s="10" t="s">
        <v>95</v>
      </c>
      <c r="I37" s="4"/>
      <c r="J37" s="31"/>
      <c r="K37" s="33"/>
      <c r="L37" s="13">
        <f>SUM(L38:L39)</f>
        <v>0</v>
      </c>
      <c r="M37" s="14">
        <v>0</v>
      </c>
      <c r="N37" s="14">
        <v>0</v>
      </c>
      <c r="O37" s="14">
        <v>0</v>
      </c>
      <c r="P37" s="7"/>
      <c r="Q37" s="15"/>
    </row>
    <row r="38" spans="1:17" s="2" customFormat="1" ht="18" customHeight="1">
      <c r="A38" s="17"/>
      <c r="B38" s="18"/>
      <c r="C38" s="19" t="s">
        <v>22</v>
      </c>
      <c r="D38" s="20" t="s">
        <v>23</v>
      </c>
      <c r="E38" s="21">
        <v>30</v>
      </c>
      <c r="F38" s="22" t="s">
        <v>24</v>
      </c>
      <c r="G38" s="23">
        <v>600125001</v>
      </c>
      <c r="H38" s="24" t="s">
        <v>168</v>
      </c>
      <c r="I38" s="17" t="s">
        <v>97</v>
      </c>
      <c r="J38" s="30">
        <v>1</v>
      </c>
      <c r="K38" s="32"/>
      <c r="L38" s="25">
        <f>J38*K38</f>
        <v>0</v>
      </c>
      <c r="M38" s="26">
        <v>0</v>
      </c>
      <c r="N38" s="26">
        <v>0</v>
      </c>
      <c r="O38" s="26">
        <v>0</v>
      </c>
      <c r="P38" s="22" t="s">
        <v>28</v>
      </c>
      <c r="Q38" s="27"/>
    </row>
    <row r="39" spans="1:17" s="2" customFormat="1" ht="25.5" customHeight="1">
      <c r="A39" s="17"/>
      <c r="B39" s="18"/>
      <c r="C39" s="19" t="s">
        <v>22</v>
      </c>
      <c r="D39" s="20" t="s">
        <v>23</v>
      </c>
      <c r="E39" s="21">
        <v>31</v>
      </c>
      <c r="F39" s="22" t="s">
        <v>24</v>
      </c>
      <c r="G39" s="23">
        <v>600125002</v>
      </c>
      <c r="H39" s="24" t="s">
        <v>158</v>
      </c>
      <c r="I39" s="17" t="s">
        <v>97</v>
      </c>
      <c r="J39" s="30">
        <v>1</v>
      </c>
      <c r="K39" s="32"/>
      <c r="L39" s="25">
        <f>J39*K39</f>
        <v>0</v>
      </c>
      <c r="M39" s="26">
        <v>0</v>
      </c>
      <c r="N39" s="26">
        <v>0</v>
      </c>
      <c r="O39" s="26">
        <v>0</v>
      </c>
      <c r="P39" s="22" t="s">
        <v>28</v>
      </c>
      <c r="Q39" s="27"/>
    </row>
    <row r="40" spans="1:17" s="2" customFormat="1" ht="18" customHeight="1">
      <c r="A40" s="4"/>
      <c r="B40" s="5"/>
      <c r="C40" s="6" t="s">
        <v>20</v>
      </c>
      <c r="D40" s="7"/>
      <c r="E40" s="8"/>
      <c r="F40" s="7" t="s">
        <v>17</v>
      </c>
      <c r="G40" s="9" t="s">
        <v>46</v>
      </c>
      <c r="H40" s="10" t="s">
        <v>96</v>
      </c>
      <c r="I40" s="4"/>
      <c r="J40" s="31"/>
      <c r="K40" s="33"/>
      <c r="L40" s="13">
        <f>SUM(L41)</f>
        <v>0</v>
      </c>
      <c r="M40" s="14">
        <v>0</v>
      </c>
      <c r="N40" s="14">
        <v>0</v>
      </c>
      <c r="O40" s="14">
        <v>0</v>
      </c>
      <c r="P40" s="7"/>
      <c r="Q40" s="15"/>
    </row>
    <row r="41" spans="1:17" s="2" customFormat="1" ht="28.5" customHeight="1">
      <c r="A41" s="17"/>
      <c r="B41" s="18"/>
      <c r="C41" s="19" t="s">
        <v>22</v>
      </c>
      <c r="D41" s="20" t="s">
        <v>23</v>
      </c>
      <c r="E41" s="21">
        <v>32</v>
      </c>
      <c r="F41" s="22" t="s">
        <v>24</v>
      </c>
      <c r="G41" s="23">
        <v>800125001</v>
      </c>
      <c r="H41" s="24" t="s">
        <v>159</v>
      </c>
      <c r="I41" s="17" t="s">
        <v>97</v>
      </c>
      <c r="J41" s="30">
        <v>1</v>
      </c>
      <c r="K41" s="32"/>
      <c r="L41" s="25">
        <f>J41*K41</f>
        <v>0</v>
      </c>
      <c r="M41" s="26">
        <v>0</v>
      </c>
      <c r="N41" s="26">
        <v>0</v>
      </c>
      <c r="O41" s="26">
        <v>0</v>
      </c>
      <c r="P41" s="22" t="s">
        <v>28</v>
      </c>
      <c r="Q41" s="27"/>
    </row>
    <row r="42" spans="1:17" s="2" customFormat="1" ht="18" customHeight="1">
      <c r="A42" s="4"/>
      <c r="B42" s="5"/>
      <c r="C42" s="6" t="s">
        <v>20</v>
      </c>
      <c r="D42" s="7"/>
      <c r="E42" s="8"/>
      <c r="F42" s="7" t="s">
        <v>17</v>
      </c>
      <c r="G42" s="9" t="s">
        <v>49</v>
      </c>
      <c r="H42" s="10" t="s">
        <v>98</v>
      </c>
      <c r="I42" s="4"/>
      <c r="J42" s="31"/>
      <c r="K42" s="33"/>
      <c r="L42" s="13">
        <f>SUM(L43:L51)</f>
        <v>0</v>
      </c>
      <c r="M42" s="14">
        <v>0.0001321217</v>
      </c>
      <c r="N42" s="14">
        <v>0.052</v>
      </c>
      <c r="O42" s="14">
        <v>121.656104</v>
      </c>
      <c r="P42" s="7"/>
      <c r="Q42" s="15"/>
    </row>
    <row r="43" spans="1:17" s="2" customFormat="1" ht="18" customHeight="1">
      <c r="A43" s="17"/>
      <c r="B43" s="18"/>
      <c r="C43" s="19" t="s">
        <v>22</v>
      </c>
      <c r="D43" s="20" t="s">
        <v>23</v>
      </c>
      <c r="E43" s="21">
        <v>33</v>
      </c>
      <c r="F43" s="22" t="s">
        <v>24</v>
      </c>
      <c r="G43" s="23" t="s">
        <v>99</v>
      </c>
      <c r="H43" s="24" t="s">
        <v>100</v>
      </c>
      <c r="I43" s="17" t="s">
        <v>97</v>
      </c>
      <c r="J43" s="30">
        <v>1</v>
      </c>
      <c r="K43" s="32"/>
      <c r="L43" s="25">
        <f aca="true" t="shared" si="2" ref="L43:L51">J43*K43</f>
        <v>0</v>
      </c>
      <c r="M43" s="26">
        <v>0</v>
      </c>
      <c r="N43" s="26">
        <v>0</v>
      </c>
      <c r="O43" s="26">
        <v>0</v>
      </c>
      <c r="P43" s="22" t="s">
        <v>28</v>
      </c>
      <c r="Q43" s="27"/>
    </row>
    <row r="44" spans="1:17" s="2" customFormat="1" ht="18" customHeight="1">
      <c r="A44" s="17"/>
      <c r="B44" s="18"/>
      <c r="C44" s="19" t="s">
        <v>22</v>
      </c>
      <c r="D44" s="20" t="s">
        <v>23</v>
      </c>
      <c r="E44" s="21">
        <v>34</v>
      </c>
      <c r="F44" s="22" t="s">
        <v>24</v>
      </c>
      <c r="G44" s="23" t="s">
        <v>101</v>
      </c>
      <c r="H44" s="24" t="s">
        <v>167</v>
      </c>
      <c r="I44" s="17" t="s">
        <v>27</v>
      </c>
      <c r="J44" s="30">
        <v>60</v>
      </c>
      <c r="K44" s="32"/>
      <c r="L44" s="25">
        <f t="shared" si="2"/>
        <v>0</v>
      </c>
      <c r="M44" s="26">
        <v>0.0001321217</v>
      </c>
      <c r="N44" s="26">
        <v>0</v>
      </c>
      <c r="O44" s="26">
        <v>43.85316</v>
      </c>
      <c r="P44" s="22" t="s">
        <v>28</v>
      </c>
      <c r="Q44" s="27"/>
    </row>
    <row r="45" spans="1:17" s="2" customFormat="1" ht="27.75" customHeight="1">
      <c r="A45" s="17"/>
      <c r="B45" s="18"/>
      <c r="C45" s="19" t="s">
        <v>22</v>
      </c>
      <c r="D45" s="20" t="s">
        <v>23</v>
      </c>
      <c r="E45" s="21">
        <v>35</v>
      </c>
      <c r="F45" s="22" t="s">
        <v>24</v>
      </c>
      <c r="G45" s="23" t="s">
        <v>102</v>
      </c>
      <c r="H45" s="24" t="s">
        <v>155</v>
      </c>
      <c r="I45" s="17" t="s">
        <v>31</v>
      </c>
      <c r="J45" s="30">
        <v>1.06</v>
      </c>
      <c r="K45" s="32"/>
      <c r="L45" s="25">
        <f t="shared" si="2"/>
        <v>0</v>
      </c>
      <c r="M45" s="26">
        <v>0</v>
      </c>
      <c r="N45" s="26">
        <v>0.052</v>
      </c>
      <c r="O45" s="26">
        <v>3.328</v>
      </c>
      <c r="P45" s="22" t="s">
        <v>28</v>
      </c>
      <c r="Q45" s="27"/>
    </row>
    <row r="46" spans="1:17" s="2" customFormat="1" ht="27.75" customHeight="1">
      <c r="A46" s="17"/>
      <c r="B46" s="18"/>
      <c r="C46" s="19" t="s">
        <v>22</v>
      </c>
      <c r="D46" s="20" t="s">
        <v>23</v>
      </c>
      <c r="E46" s="21">
        <v>36</v>
      </c>
      <c r="F46" s="22" t="s">
        <v>24</v>
      </c>
      <c r="G46" s="23" t="s">
        <v>102</v>
      </c>
      <c r="H46" s="24" t="s">
        <v>156</v>
      </c>
      <c r="I46" s="17" t="s">
        <v>80</v>
      </c>
      <c r="J46" s="30">
        <v>1</v>
      </c>
      <c r="K46" s="32"/>
      <c r="L46" s="25">
        <f t="shared" si="2"/>
        <v>0</v>
      </c>
      <c r="M46" s="26">
        <v>0</v>
      </c>
      <c r="N46" s="26">
        <v>0.052</v>
      </c>
      <c r="O46" s="26">
        <v>3.328</v>
      </c>
      <c r="P46" s="22" t="s">
        <v>28</v>
      </c>
      <c r="Q46" s="27"/>
    </row>
    <row r="47" spans="1:17" s="2" customFormat="1" ht="18" customHeight="1">
      <c r="A47" s="17"/>
      <c r="B47" s="18"/>
      <c r="C47" s="19" t="s">
        <v>22</v>
      </c>
      <c r="D47" s="20" t="s">
        <v>23</v>
      </c>
      <c r="E47" s="21">
        <v>37</v>
      </c>
      <c r="F47" s="22" t="s">
        <v>24</v>
      </c>
      <c r="G47" s="23" t="s">
        <v>103</v>
      </c>
      <c r="H47" s="24" t="s">
        <v>104</v>
      </c>
      <c r="I47" s="17" t="s">
        <v>54</v>
      </c>
      <c r="J47" s="30">
        <v>3.55</v>
      </c>
      <c r="K47" s="32"/>
      <c r="L47" s="25">
        <f t="shared" si="2"/>
        <v>0</v>
      </c>
      <c r="M47" s="26">
        <v>0</v>
      </c>
      <c r="N47" s="26">
        <v>0</v>
      </c>
      <c r="O47" s="26">
        <v>0.02548</v>
      </c>
      <c r="P47" s="22" t="s">
        <v>28</v>
      </c>
      <c r="Q47" s="27"/>
    </row>
    <row r="48" spans="1:17" s="2" customFormat="1" ht="18" customHeight="1">
      <c r="A48" s="17"/>
      <c r="B48" s="18"/>
      <c r="C48" s="19" t="s">
        <v>22</v>
      </c>
      <c r="D48" s="20" t="s">
        <v>23</v>
      </c>
      <c r="E48" s="21">
        <v>38</v>
      </c>
      <c r="F48" s="22" t="s">
        <v>24</v>
      </c>
      <c r="G48" s="23" t="s">
        <v>105</v>
      </c>
      <c r="H48" s="24" t="s">
        <v>106</v>
      </c>
      <c r="I48" s="17" t="s">
        <v>54</v>
      </c>
      <c r="J48" s="30">
        <v>17.75</v>
      </c>
      <c r="K48" s="32"/>
      <c r="L48" s="25">
        <f t="shared" si="2"/>
        <v>0</v>
      </c>
      <c r="M48" s="26">
        <v>0</v>
      </c>
      <c r="N48" s="26">
        <v>0</v>
      </c>
      <c r="O48" s="26">
        <v>0</v>
      </c>
      <c r="P48" s="22" t="s">
        <v>28</v>
      </c>
      <c r="Q48" s="27"/>
    </row>
    <row r="49" spans="1:17" s="2" customFormat="1" ht="18" customHeight="1">
      <c r="A49" s="17"/>
      <c r="B49" s="18"/>
      <c r="C49" s="19" t="s">
        <v>22</v>
      </c>
      <c r="D49" s="20" t="s">
        <v>23</v>
      </c>
      <c r="E49" s="21">
        <v>39</v>
      </c>
      <c r="F49" s="22" t="s">
        <v>24</v>
      </c>
      <c r="G49" s="23" t="s">
        <v>107</v>
      </c>
      <c r="H49" s="24" t="s">
        <v>108</v>
      </c>
      <c r="I49" s="17" t="s">
        <v>54</v>
      </c>
      <c r="J49" s="30">
        <v>3.55</v>
      </c>
      <c r="K49" s="32"/>
      <c r="L49" s="25">
        <f t="shared" si="2"/>
        <v>0</v>
      </c>
      <c r="M49" s="26">
        <v>0</v>
      </c>
      <c r="N49" s="26">
        <v>0</v>
      </c>
      <c r="O49" s="26">
        <v>0</v>
      </c>
      <c r="P49" s="22" t="s">
        <v>28</v>
      </c>
      <c r="Q49" s="27"/>
    </row>
    <row r="50" spans="1:17" s="2" customFormat="1" ht="25.5" customHeight="1">
      <c r="A50" s="17"/>
      <c r="B50" s="18"/>
      <c r="C50" s="19" t="s">
        <v>22</v>
      </c>
      <c r="D50" s="20" t="s">
        <v>23</v>
      </c>
      <c r="E50" s="21">
        <v>40</v>
      </c>
      <c r="F50" s="22" t="s">
        <v>24</v>
      </c>
      <c r="G50" s="23" t="s">
        <v>109</v>
      </c>
      <c r="H50" s="24" t="s">
        <v>110</v>
      </c>
      <c r="I50" s="17" t="s">
        <v>54</v>
      </c>
      <c r="J50" s="30">
        <v>7.1</v>
      </c>
      <c r="K50" s="32"/>
      <c r="L50" s="25">
        <f t="shared" si="2"/>
        <v>0</v>
      </c>
      <c r="M50" s="26">
        <v>0</v>
      </c>
      <c r="N50" s="26">
        <v>0</v>
      </c>
      <c r="O50" s="26">
        <v>0</v>
      </c>
      <c r="P50" s="22" t="s">
        <v>28</v>
      </c>
      <c r="Q50" s="27"/>
    </row>
    <row r="51" spans="1:17" s="2" customFormat="1" ht="18" customHeight="1">
      <c r="A51" s="17"/>
      <c r="B51" s="18"/>
      <c r="C51" s="19" t="s">
        <v>22</v>
      </c>
      <c r="D51" s="20" t="s">
        <v>23</v>
      </c>
      <c r="E51" s="21">
        <v>41</v>
      </c>
      <c r="F51" s="22" t="s">
        <v>24</v>
      </c>
      <c r="G51" s="23" t="s">
        <v>111</v>
      </c>
      <c r="H51" s="24" t="s">
        <v>112</v>
      </c>
      <c r="I51" s="17" t="s">
        <v>54</v>
      </c>
      <c r="J51" s="30">
        <v>3.55</v>
      </c>
      <c r="K51" s="32"/>
      <c r="L51" s="25">
        <f t="shared" si="2"/>
        <v>0</v>
      </c>
      <c r="M51" s="26">
        <v>0</v>
      </c>
      <c r="N51" s="26">
        <v>0</v>
      </c>
      <c r="O51" s="26">
        <v>0</v>
      </c>
      <c r="P51" s="22" t="s">
        <v>28</v>
      </c>
      <c r="Q51" s="27"/>
    </row>
    <row r="52" spans="1:17" s="2" customFormat="1" ht="18" customHeight="1">
      <c r="A52" s="4"/>
      <c r="B52" s="5"/>
      <c r="C52" s="6" t="s">
        <v>22</v>
      </c>
      <c r="D52" s="7"/>
      <c r="E52" s="8"/>
      <c r="F52" s="7" t="s">
        <v>17</v>
      </c>
      <c r="G52" s="9" t="s">
        <v>113</v>
      </c>
      <c r="H52" s="10" t="s">
        <v>114</v>
      </c>
      <c r="I52" s="4"/>
      <c r="J52" s="31"/>
      <c r="K52" s="33"/>
      <c r="L52" s="13">
        <f>SUM(L53)</f>
        <v>0</v>
      </c>
      <c r="M52" s="14">
        <v>0</v>
      </c>
      <c r="N52" s="14">
        <v>0</v>
      </c>
      <c r="O52" s="14">
        <v>74.449464</v>
      </c>
      <c r="P52" s="7"/>
      <c r="Q52" s="15"/>
    </row>
    <row r="53" spans="1:17" s="2" customFormat="1" ht="18" customHeight="1">
      <c r="A53" s="17"/>
      <c r="B53" s="18"/>
      <c r="C53" s="19" t="s">
        <v>36</v>
      </c>
      <c r="D53" s="20" t="s">
        <v>23</v>
      </c>
      <c r="E53" s="21">
        <v>42</v>
      </c>
      <c r="F53" s="22" t="s">
        <v>24</v>
      </c>
      <c r="G53" s="23" t="s">
        <v>115</v>
      </c>
      <c r="H53" s="24" t="s">
        <v>116</v>
      </c>
      <c r="I53" s="17" t="s">
        <v>97</v>
      </c>
      <c r="J53" s="30">
        <v>1</v>
      </c>
      <c r="K53" s="32"/>
      <c r="L53" s="25">
        <f>J53*K53</f>
        <v>0</v>
      </c>
      <c r="M53" s="26">
        <v>0</v>
      </c>
      <c r="N53" s="26">
        <v>0</v>
      </c>
      <c r="O53" s="26">
        <v>74.449464</v>
      </c>
      <c r="P53" s="22" t="s">
        <v>28</v>
      </c>
      <c r="Q53" s="27"/>
    </row>
    <row r="54" spans="1:17" s="2" customFormat="1" ht="18" customHeight="1">
      <c r="A54" s="4"/>
      <c r="B54" s="5"/>
      <c r="C54" s="6" t="s">
        <v>16</v>
      </c>
      <c r="D54" s="7"/>
      <c r="E54" s="8"/>
      <c r="F54" s="7" t="s">
        <v>17</v>
      </c>
      <c r="G54" s="9" t="s">
        <v>117</v>
      </c>
      <c r="H54" s="10" t="s">
        <v>118</v>
      </c>
      <c r="I54" s="4"/>
      <c r="J54" s="31"/>
      <c r="K54" s="33"/>
      <c r="L54" s="13">
        <f>SUM(L55,L60)</f>
        <v>0</v>
      </c>
      <c r="M54" s="14">
        <v>0.1073475</v>
      </c>
      <c r="N54" s="14">
        <v>0</v>
      </c>
      <c r="O54" s="14">
        <v>20.141109</v>
      </c>
      <c r="P54" s="7"/>
      <c r="Q54" s="15"/>
    </row>
    <row r="55" spans="1:17" s="2" customFormat="1" ht="18" customHeight="1">
      <c r="A55" s="4"/>
      <c r="B55" s="5"/>
      <c r="C55" s="6" t="s">
        <v>20</v>
      </c>
      <c r="D55" s="7"/>
      <c r="E55" s="8"/>
      <c r="F55" s="7" t="s">
        <v>17</v>
      </c>
      <c r="G55" s="9" t="s">
        <v>119</v>
      </c>
      <c r="H55" s="10" t="s">
        <v>120</v>
      </c>
      <c r="I55" s="4"/>
      <c r="J55" s="31"/>
      <c r="K55" s="33"/>
      <c r="L55" s="13">
        <f>SUM(L56:L59)</f>
        <v>0</v>
      </c>
      <c r="M55" s="14">
        <v>0.1073475</v>
      </c>
      <c r="N55" s="14">
        <v>0</v>
      </c>
      <c r="O55" s="14">
        <v>20.141109</v>
      </c>
      <c r="P55" s="7"/>
      <c r="Q55" s="15"/>
    </row>
    <row r="56" spans="1:17" s="2" customFormat="1" ht="18" customHeight="1">
      <c r="A56" s="17"/>
      <c r="B56" s="18"/>
      <c r="C56" s="19" t="s">
        <v>22</v>
      </c>
      <c r="D56" s="20" t="s">
        <v>23</v>
      </c>
      <c r="E56" s="21">
        <v>43</v>
      </c>
      <c r="F56" s="22" t="s">
        <v>24</v>
      </c>
      <c r="G56" s="23" t="s">
        <v>121</v>
      </c>
      <c r="H56" s="24" t="s">
        <v>169</v>
      </c>
      <c r="I56" s="17" t="s">
        <v>122</v>
      </c>
      <c r="J56" s="30">
        <v>16.95</v>
      </c>
      <c r="K56" s="32"/>
      <c r="L56" s="25">
        <f>J56*K56</f>
        <v>0</v>
      </c>
      <c r="M56" s="26">
        <v>0.0422055</v>
      </c>
      <c r="N56" s="26">
        <v>0</v>
      </c>
      <c r="O56" s="26">
        <v>6.2715</v>
      </c>
      <c r="P56" s="22" t="s">
        <v>28</v>
      </c>
      <c r="Q56" s="27"/>
    </row>
    <row r="57" spans="1:17" s="2" customFormat="1" ht="18" customHeight="1">
      <c r="A57" s="17"/>
      <c r="B57" s="18"/>
      <c r="C57" s="19" t="s">
        <v>22</v>
      </c>
      <c r="D57" s="20" t="s">
        <v>23</v>
      </c>
      <c r="E57" s="21">
        <v>44</v>
      </c>
      <c r="F57" s="22" t="s">
        <v>24</v>
      </c>
      <c r="G57" s="23" t="s">
        <v>123</v>
      </c>
      <c r="H57" s="24" t="s">
        <v>124</v>
      </c>
      <c r="I57" s="17" t="s">
        <v>80</v>
      </c>
      <c r="J57" s="30">
        <v>2</v>
      </c>
      <c r="K57" s="32"/>
      <c r="L57" s="25">
        <f>J57*K57</f>
        <v>0</v>
      </c>
      <c r="M57" s="26">
        <v>0.0033</v>
      </c>
      <c r="N57" s="26">
        <v>0</v>
      </c>
      <c r="O57" s="26">
        <v>1.852</v>
      </c>
      <c r="P57" s="22" t="s">
        <v>28</v>
      </c>
      <c r="Q57" s="27"/>
    </row>
    <row r="58" spans="1:17" s="2" customFormat="1" ht="18" customHeight="1">
      <c r="A58" s="17"/>
      <c r="B58" s="18"/>
      <c r="C58" s="19" t="s">
        <v>22</v>
      </c>
      <c r="D58" s="20" t="s">
        <v>23</v>
      </c>
      <c r="E58" s="21">
        <v>45</v>
      </c>
      <c r="F58" s="22" t="s">
        <v>24</v>
      </c>
      <c r="G58" s="23" t="s">
        <v>125</v>
      </c>
      <c r="H58" s="24" t="s">
        <v>170</v>
      </c>
      <c r="I58" s="17" t="s">
        <v>122</v>
      </c>
      <c r="J58" s="30">
        <v>8.5</v>
      </c>
      <c r="K58" s="32"/>
      <c r="L58" s="25">
        <f>J58*K58</f>
        <v>0</v>
      </c>
      <c r="M58" s="26">
        <v>0.020145</v>
      </c>
      <c r="N58" s="26">
        <v>0</v>
      </c>
      <c r="O58" s="26">
        <v>3.4595</v>
      </c>
      <c r="P58" s="22" t="s">
        <v>28</v>
      </c>
      <c r="Q58" s="27"/>
    </row>
    <row r="59" spans="1:17" s="2" customFormat="1" ht="18" customHeight="1">
      <c r="A59" s="17"/>
      <c r="B59" s="18"/>
      <c r="C59" s="19" t="s">
        <v>22</v>
      </c>
      <c r="D59" s="20" t="s">
        <v>23</v>
      </c>
      <c r="E59" s="21">
        <v>46</v>
      </c>
      <c r="F59" s="22" t="s">
        <v>24</v>
      </c>
      <c r="G59" s="23" t="s">
        <v>126</v>
      </c>
      <c r="H59" s="24" t="s">
        <v>127</v>
      </c>
      <c r="I59" s="17" t="s">
        <v>97</v>
      </c>
      <c r="J59" s="30">
        <v>1</v>
      </c>
      <c r="K59" s="32"/>
      <c r="L59" s="25">
        <f>J59*K59</f>
        <v>0</v>
      </c>
      <c r="M59" s="26">
        <v>0</v>
      </c>
      <c r="N59" s="26">
        <v>0</v>
      </c>
      <c r="O59" s="26">
        <v>0.506859</v>
      </c>
      <c r="P59" s="22" t="s">
        <v>28</v>
      </c>
      <c r="Q59" s="27"/>
    </row>
    <row r="60" spans="1:17" s="2" customFormat="1" ht="18" customHeight="1">
      <c r="A60" s="4"/>
      <c r="B60" s="5"/>
      <c r="C60" s="6" t="s">
        <v>20</v>
      </c>
      <c r="D60" s="7"/>
      <c r="E60" s="8"/>
      <c r="F60" s="7" t="s">
        <v>17</v>
      </c>
      <c r="G60" s="9" t="s">
        <v>128</v>
      </c>
      <c r="H60" s="10" t="s">
        <v>129</v>
      </c>
      <c r="I60" s="4"/>
      <c r="J60" s="31"/>
      <c r="K60" s="33"/>
      <c r="L60" s="13">
        <f>SUM(L61:L68)</f>
        <v>0</v>
      </c>
      <c r="M60" s="14">
        <v>0</v>
      </c>
      <c r="N60" s="14">
        <v>0</v>
      </c>
      <c r="O60" s="14">
        <v>0</v>
      </c>
      <c r="P60" s="7"/>
      <c r="Q60" s="15"/>
    </row>
    <row r="61" spans="1:17" s="2" customFormat="1" ht="26.25" customHeight="1">
      <c r="A61" s="17"/>
      <c r="B61" s="18"/>
      <c r="C61" s="19" t="s">
        <v>22</v>
      </c>
      <c r="D61" s="20" t="s">
        <v>23</v>
      </c>
      <c r="E61" s="21">
        <v>47</v>
      </c>
      <c r="F61" s="22" t="s">
        <v>24</v>
      </c>
      <c r="G61" s="23" t="s">
        <v>130</v>
      </c>
      <c r="H61" s="24" t="s">
        <v>131</v>
      </c>
      <c r="I61" s="17" t="s">
        <v>122</v>
      </c>
      <c r="J61" s="30">
        <v>100</v>
      </c>
      <c r="K61" s="32"/>
      <c r="L61" s="25">
        <f aca="true" t="shared" si="3" ref="L61:L68">J61*K61</f>
        <v>0</v>
      </c>
      <c r="M61" s="26">
        <v>0</v>
      </c>
      <c r="N61" s="26">
        <v>0</v>
      </c>
      <c r="O61" s="26">
        <v>0</v>
      </c>
      <c r="P61" s="22" t="s">
        <v>28</v>
      </c>
      <c r="Q61" s="27"/>
    </row>
    <row r="62" spans="1:17" s="2" customFormat="1" ht="26.25" customHeight="1">
      <c r="A62" s="17"/>
      <c r="B62" s="18"/>
      <c r="C62" s="19" t="s">
        <v>22</v>
      </c>
      <c r="D62" s="20" t="s">
        <v>23</v>
      </c>
      <c r="E62" s="21">
        <v>48</v>
      </c>
      <c r="F62" s="22" t="s">
        <v>24</v>
      </c>
      <c r="G62" s="23" t="s">
        <v>132</v>
      </c>
      <c r="H62" s="24" t="s">
        <v>133</v>
      </c>
      <c r="I62" s="17" t="s">
        <v>157</v>
      </c>
      <c r="J62" s="30">
        <v>2</v>
      </c>
      <c r="K62" s="32"/>
      <c r="L62" s="25">
        <f t="shared" si="3"/>
        <v>0</v>
      </c>
      <c r="M62" s="26">
        <v>0</v>
      </c>
      <c r="N62" s="26">
        <v>0</v>
      </c>
      <c r="O62" s="26">
        <v>0</v>
      </c>
      <c r="P62" s="22" t="s">
        <v>28</v>
      </c>
      <c r="Q62" s="27"/>
    </row>
    <row r="63" spans="1:17" s="2" customFormat="1" ht="26.25" customHeight="1">
      <c r="A63" s="17"/>
      <c r="B63" s="18"/>
      <c r="C63" s="19" t="s">
        <v>22</v>
      </c>
      <c r="D63" s="20" t="s">
        <v>23</v>
      </c>
      <c r="E63" s="21">
        <v>49</v>
      </c>
      <c r="F63" s="22" t="s">
        <v>24</v>
      </c>
      <c r="G63" s="23" t="s">
        <v>134</v>
      </c>
      <c r="H63" s="24" t="s">
        <v>135</v>
      </c>
      <c r="I63" s="17" t="s">
        <v>157</v>
      </c>
      <c r="J63" s="30">
        <v>2</v>
      </c>
      <c r="K63" s="32"/>
      <c r="L63" s="25">
        <f t="shared" si="3"/>
        <v>0</v>
      </c>
      <c r="M63" s="26">
        <v>0</v>
      </c>
      <c r="N63" s="26">
        <v>0</v>
      </c>
      <c r="O63" s="26">
        <v>0</v>
      </c>
      <c r="P63" s="22" t="s">
        <v>28</v>
      </c>
      <c r="Q63" s="27"/>
    </row>
    <row r="64" spans="1:17" s="2" customFormat="1" ht="26.25" customHeight="1">
      <c r="A64" s="17"/>
      <c r="B64" s="18"/>
      <c r="C64" s="19" t="s">
        <v>22</v>
      </c>
      <c r="D64" s="20" t="s">
        <v>23</v>
      </c>
      <c r="E64" s="21">
        <v>50</v>
      </c>
      <c r="F64" s="22" t="s">
        <v>24</v>
      </c>
      <c r="G64" s="23" t="s">
        <v>136</v>
      </c>
      <c r="H64" s="24" t="s">
        <v>137</v>
      </c>
      <c r="I64" s="17" t="s">
        <v>157</v>
      </c>
      <c r="J64" s="30">
        <v>1</v>
      </c>
      <c r="K64" s="32"/>
      <c r="L64" s="25">
        <f t="shared" si="3"/>
        <v>0</v>
      </c>
      <c r="M64" s="26">
        <v>0</v>
      </c>
      <c r="N64" s="26">
        <v>0</v>
      </c>
      <c r="O64" s="26">
        <v>0</v>
      </c>
      <c r="P64" s="22" t="s">
        <v>28</v>
      </c>
      <c r="Q64" s="27"/>
    </row>
    <row r="65" spans="1:17" s="2" customFormat="1" ht="26.25" customHeight="1">
      <c r="A65" s="17"/>
      <c r="B65" s="18"/>
      <c r="C65" s="19" t="s">
        <v>22</v>
      </c>
      <c r="D65" s="20" t="s">
        <v>23</v>
      </c>
      <c r="E65" s="21">
        <v>51</v>
      </c>
      <c r="F65" s="22" t="s">
        <v>24</v>
      </c>
      <c r="G65" s="23" t="s">
        <v>138</v>
      </c>
      <c r="H65" s="36" t="s">
        <v>163</v>
      </c>
      <c r="I65" s="17" t="s">
        <v>65</v>
      </c>
      <c r="J65" s="30">
        <v>3937.24</v>
      </c>
      <c r="K65" s="32"/>
      <c r="L65" s="25">
        <f t="shared" si="3"/>
        <v>0</v>
      </c>
      <c r="M65" s="26">
        <v>0</v>
      </c>
      <c r="N65" s="26">
        <v>0</v>
      </c>
      <c r="O65" s="26">
        <v>0</v>
      </c>
      <c r="P65" s="22" t="s">
        <v>28</v>
      </c>
      <c r="Q65" s="27"/>
    </row>
    <row r="66" spans="1:17" s="2" customFormat="1" ht="26.25" customHeight="1">
      <c r="A66" s="17"/>
      <c r="B66" s="18"/>
      <c r="C66" s="19" t="s">
        <v>22</v>
      </c>
      <c r="D66" s="20" t="s">
        <v>23</v>
      </c>
      <c r="E66" s="21">
        <v>52</v>
      </c>
      <c r="F66" s="22" t="s">
        <v>24</v>
      </c>
      <c r="G66" s="23" t="s">
        <v>139</v>
      </c>
      <c r="H66" s="24" t="s">
        <v>140</v>
      </c>
      <c r="I66" s="17" t="s">
        <v>65</v>
      </c>
      <c r="J66" s="30">
        <v>734.16</v>
      </c>
      <c r="K66" s="32"/>
      <c r="L66" s="25">
        <f t="shared" si="3"/>
        <v>0</v>
      </c>
      <c r="M66" s="26">
        <v>0</v>
      </c>
      <c r="N66" s="26">
        <v>0</v>
      </c>
      <c r="O66" s="26">
        <v>0</v>
      </c>
      <c r="P66" s="22" t="s">
        <v>28</v>
      </c>
      <c r="Q66" s="27"/>
    </row>
    <row r="67" spans="1:17" s="2" customFormat="1" ht="26.25" customHeight="1">
      <c r="A67" s="17"/>
      <c r="B67" s="18"/>
      <c r="C67" s="19" t="s">
        <v>22</v>
      </c>
      <c r="D67" s="20" t="s">
        <v>23</v>
      </c>
      <c r="E67" s="21">
        <v>53</v>
      </c>
      <c r="F67" s="22" t="s">
        <v>24</v>
      </c>
      <c r="G67" s="23" t="s">
        <v>141</v>
      </c>
      <c r="H67" s="24" t="s">
        <v>142</v>
      </c>
      <c r="I67" s="17" t="s">
        <v>27</v>
      </c>
      <c r="J67" s="30">
        <v>115.57</v>
      </c>
      <c r="K67" s="32"/>
      <c r="L67" s="25">
        <f t="shared" si="3"/>
        <v>0</v>
      </c>
      <c r="M67" s="26">
        <v>0</v>
      </c>
      <c r="N67" s="26">
        <v>0</v>
      </c>
      <c r="O67" s="26">
        <v>0</v>
      </c>
      <c r="P67" s="22" t="s">
        <v>28</v>
      </c>
      <c r="Q67" s="27"/>
    </row>
    <row r="68" spans="1:17" s="2" customFormat="1" ht="18" customHeight="1">
      <c r="A68" s="17"/>
      <c r="B68" s="18"/>
      <c r="C68" s="19" t="s">
        <v>22</v>
      </c>
      <c r="D68" s="20" t="s">
        <v>23</v>
      </c>
      <c r="E68" s="21">
        <v>54</v>
      </c>
      <c r="F68" s="22" t="s">
        <v>24</v>
      </c>
      <c r="G68" s="23" t="s">
        <v>143</v>
      </c>
      <c r="H68" s="24" t="s">
        <v>144</v>
      </c>
      <c r="I68" s="17" t="s">
        <v>97</v>
      </c>
      <c r="J68" s="30">
        <v>1</v>
      </c>
      <c r="K68" s="32"/>
      <c r="L68" s="25">
        <f t="shared" si="3"/>
        <v>0</v>
      </c>
      <c r="M68" s="26">
        <v>0</v>
      </c>
      <c r="N68" s="26">
        <v>0</v>
      </c>
      <c r="O68" s="26">
        <v>0</v>
      </c>
      <c r="P68" s="22" t="s">
        <v>28</v>
      </c>
      <c r="Q68" s="27"/>
    </row>
    <row r="69" spans="1:17" s="2" customFormat="1" ht="18" customHeight="1">
      <c r="A69" s="4"/>
      <c r="B69" s="5"/>
      <c r="C69" s="6" t="s">
        <v>16</v>
      </c>
      <c r="D69" s="7"/>
      <c r="E69" s="8"/>
      <c r="F69" s="7" t="s">
        <v>17</v>
      </c>
      <c r="G69" s="9" t="s">
        <v>62</v>
      </c>
      <c r="H69" s="10" t="s">
        <v>145</v>
      </c>
      <c r="I69" s="4"/>
      <c r="J69" s="31"/>
      <c r="K69" s="33"/>
      <c r="L69" s="13">
        <f>SUM(L70,L72)</f>
        <v>0</v>
      </c>
      <c r="M69" s="14">
        <v>0</v>
      </c>
      <c r="N69" s="14">
        <v>0</v>
      </c>
      <c r="O69" s="14">
        <v>0</v>
      </c>
      <c r="P69" s="7"/>
      <c r="Q69" s="15"/>
    </row>
    <row r="70" spans="1:17" s="2" customFormat="1" ht="18" customHeight="1">
      <c r="A70" s="4"/>
      <c r="B70" s="5"/>
      <c r="C70" s="6" t="s">
        <v>20</v>
      </c>
      <c r="D70" s="7"/>
      <c r="E70" s="8"/>
      <c r="F70" s="7" t="s">
        <v>17</v>
      </c>
      <c r="G70" s="9" t="s">
        <v>146</v>
      </c>
      <c r="H70" s="10" t="s">
        <v>147</v>
      </c>
      <c r="I70" s="4"/>
      <c r="J70" s="31"/>
      <c r="K70" s="33"/>
      <c r="L70" s="13">
        <f>SUM(L71)</f>
        <v>0</v>
      </c>
      <c r="M70" s="14">
        <v>0</v>
      </c>
      <c r="N70" s="14">
        <v>0</v>
      </c>
      <c r="O70" s="14">
        <v>0</v>
      </c>
      <c r="P70" s="7"/>
      <c r="Q70" s="15"/>
    </row>
    <row r="71" spans="1:17" s="2" customFormat="1" ht="17.25" customHeight="1">
      <c r="A71" s="17"/>
      <c r="B71" s="18"/>
      <c r="C71" s="19" t="s">
        <v>22</v>
      </c>
      <c r="D71" s="20" t="s">
        <v>23</v>
      </c>
      <c r="E71" s="21">
        <v>55</v>
      </c>
      <c r="F71" s="22" t="s">
        <v>24</v>
      </c>
      <c r="G71" s="23">
        <v>210150001</v>
      </c>
      <c r="H71" s="36" t="s">
        <v>162</v>
      </c>
      <c r="I71" s="35" t="s">
        <v>122</v>
      </c>
      <c r="J71" s="30">
        <v>35</v>
      </c>
      <c r="K71" s="32"/>
      <c r="L71" s="25">
        <f>J71*K71</f>
        <v>0</v>
      </c>
      <c r="M71" s="26">
        <v>0</v>
      </c>
      <c r="N71" s="26">
        <v>0</v>
      </c>
      <c r="O71" s="26">
        <v>0</v>
      </c>
      <c r="P71" s="22" t="s">
        <v>28</v>
      </c>
      <c r="Q71" s="27"/>
    </row>
    <row r="72" spans="1:17" s="2" customFormat="1" ht="18" customHeight="1">
      <c r="A72" s="4"/>
      <c r="B72" s="5"/>
      <c r="C72" s="6" t="s">
        <v>20</v>
      </c>
      <c r="D72" s="7"/>
      <c r="E72" s="8"/>
      <c r="F72" s="7" t="s">
        <v>17</v>
      </c>
      <c r="G72" s="9" t="s">
        <v>148</v>
      </c>
      <c r="H72" s="10" t="s">
        <v>149</v>
      </c>
      <c r="I72" s="4"/>
      <c r="J72" s="31"/>
      <c r="K72" s="33"/>
      <c r="L72" s="13">
        <f>SUM(L73:L74)</f>
        <v>0</v>
      </c>
      <c r="M72" s="14">
        <v>0</v>
      </c>
      <c r="N72" s="14">
        <v>0</v>
      </c>
      <c r="O72" s="14">
        <v>0</v>
      </c>
      <c r="P72" s="7"/>
      <c r="Q72" s="15"/>
    </row>
    <row r="73" spans="1:17" s="2" customFormat="1" ht="18" customHeight="1">
      <c r="A73" s="17"/>
      <c r="B73" s="18"/>
      <c r="C73" s="19" t="s">
        <v>22</v>
      </c>
      <c r="D73" s="20" t="s">
        <v>23</v>
      </c>
      <c r="E73" s="21">
        <v>56</v>
      </c>
      <c r="F73" s="22" t="s">
        <v>24</v>
      </c>
      <c r="G73" s="23">
        <v>460125001</v>
      </c>
      <c r="H73" s="24" t="s">
        <v>150</v>
      </c>
      <c r="I73" s="35" t="s">
        <v>97</v>
      </c>
      <c r="J73" s="30">
        <v>1</v>
      </c>
      <c r="K73" s="32"/>
      <c r="L73" s="25">
        <f>J73*K73</f>
        <v>0</v>
      </c>
      <c r="M73" s="26">
        <v>0</v>
      </c>
      <c r="N73" s="26">
        <v>0</v>
      </c>
      <c r="O73" s="26">
        <v>0</v>
      </c>
      <c r="P73" s="22" t="s">
        <v>28</v>
      </c>
      <c r="Q73" s="27"/>
    </row>
    <row r="74" spans="1:17" s="2" customFormat="1" ht="29.25" customHeight="1">
      <c r="A74" s="17"/>
      <c r="B74" s="18"/>
      <c r="C74" s="19" t="s">
        <v>22</v>
      </c>
      <c r="D74" s="20" t="s">
        <v>23</v>
      </c>
      <c r="E74" s="21">
        <v>57</v>
      </c>
      <c r="F74" s="22" t="s">
        <v>24</v>
      </c>
      <c r="G74" s="23">
        <v>460125002</v>
      </c>
      <c r="H74" s="36" t="s">
        <v>161</v>
      </c>
      <c r="I74" s="35" t="s">
        <v>122</v>
      </c>
      <c r="J74" s="30">
        <v>6</v>
      </c>
      <c r="K74" s="32"/>
      <c r="L74" s="25">
        <f>J74*K74</f>
        <v>0</v>
      </c>
      <c r="M74" s="26">
        <v>0</v>
      </c>
      <c r="N74" s="26">
        <v>0</v>
      </c>
      <c r="O74" s="26">
        <v>0</v>
      </c>
      <c r="P74" s="22" t="s">
        <v>28</v>
      </c>
      <c r="Q74" s="27"/>
    </row>
    <row r="75" spans="1:17" s="2" customFormat="1" ht="18" customHeight="1">
      <c r="A75" s="4"/>
      <c r="B75" s="5"/>
      <c r="C75" s="6" t="s">
        <v>16</v>
      </c>
      <c r="D75" s="7"/>
      <c r="E75" s="8"/>
      <c r="F75" s="7" t="s">
        <v>17</v>
      </c>
      <c r="G75" s="9" t="s">
        <v>151</v>
      </c>
      <c r="H75" s="10" t="s">
        <v>152</v>
      </c>
      <c r="I75" s="4"/>
      <c r="J75" s="31"/>
      <c r="K75" s="33"/>
      <c r="L75" s="13">
        <f>SUM(L76)</f>
        <v>0</v>
      </c>
      <c r="M75" s="14">
        <v>0</v>
      </c>
      <c r="N75" s="14">
        <v>0</v>
      </c>
      <c r="O75" s="14">
        <v>0</v>
      </c>
      <c r="P75" s="7"/>
      <c r="Q75" s="15"/>
    </row>
    <row r="76" spans="1:17" s="2" customFormat="1" ht="18" customHeight="1">
      <c r="A76" s="17"/>
      <c r="B76" s="18"/>
      <c r="C76" s="19" t="s">
        <v>20</v>
      </c>
      <c r="D76" s="20" t="s">
        <v>23</v>
      </c>
      <c r="E76" s="21">
        <v>58</v>
      </c>
      <c r="F76" s="22" t="s">
        <v>24</v>
      </c>
      <c r="G76" s="23" t="s">
        <v>153</v>
      </c>
      <c r="H76" s="24" t="s">
        <v>154</v>
      </c>
      <c r="I76" s="35" t="s">
        <v>97</v>
      </c>
      <c r="J76" s="30">
        <v>1</v>
      </c>
      <c r="K76" s="32"/>
      <c r="L76" s="25">
        <f>J76*K76</f>
        <v>0</v>
      </c>
      <c r="M76" s="26">
        <v>0</v>
      </c>
      <c r="N76" s="26">
        <v>0</v>
      </c>
      <c r="O76" s="26">
        <v>0</v>
      </c>
      <c r="P76" s="22" t="s">
        <v>28</v>
      </c>
      <c r="Q76" s="27"/>
    </row>
    <row r="78" spans="8:12" s="37" customFormat="1" ht="25.5" customHeight="1">
      <c r="H78" s="37" t="s">
        <v>171</v>
      </c>
      <c r="K78" s="40">
        <f>SUM(L75,L69,L54,L3)</f>
        <v>0</v>
      </c>
      <c r="L78" s="40"/>
    </row>
  </sheetData>
  <sheetProtection/>
  <mergeCells count="2">
    <mergeCell ref="A1:P1"/>
    <mergeCell ref="K78:L78"/>
  </mergeCells>
  <printOptions gridLines="1"/>
  <pageMargins left="0.5902777910232544" right="0.5902777910232544" top="0.5902777910232544" bottom="0.5902777910232544" header="0" footer="0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zzikmund</dc:creator>
  <cp:keywords/>
  <dc:description/>
  <cp:lastModifiedBy>user</cp:lastModifiedBy>
  <cp:lastPrinted>2016-06-23T09:08:35Z</cp:lastPrinted>
  <dcterms:created xsi:type="dcterms:W3CDTF">2016-06-23T09:01:56Z</dcterms:created>
  <dcterms:modified xsi:type="dcterms:W3CDTF">2016-06-23T09:18:58Z</dcterms:modified>
  <cp:category/>
  <cp:version/>
  <cp:contentType/>
  <cp:contentStatus/>
</cp:coreProperties>
</file>