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třešní plášť" sheetId="1" r:id="rId1"/>
  </sheets>
  <definedNames>
    <definedName name="_xlnm.Print_Titles" localSheetId="0">'Střešní plášť'!$1:$6</definedName>
    <definedName name="_xlnm.Print_Area" localSheetId="0">'Střešní plášť'!$A$1:$K$25</definedName>
    <definedName name="solver_lin" localSheetId="0" hidden="1">0</definedName>
    <definedName name="solver_num" localSheetId="0" hidden="1">0</definedName>
    <definedName name="solver_opt" localSheetId="0" hidden="1">'Střešní plášť'!#REF!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<sst xmlns="http://schemas.openxmlformats.org/spreadsheetml/2006/main" count="74" uniqueCount="60">
  <si>
    <t>Stavba :</t>
  </si>
  <si>
    <t>%</t>
  </si>
  <si>
    <t>Objekt :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</si>
  <si>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</si>
  <si>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</si>
  <si>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</si>
  <si>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</si>
  <si>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</si>
  <si>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</si>
  <si>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</si>
  <si>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</si>
  <si>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</si>
  <si>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</si>
  <si>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</si>
  <si>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</si>
  <si>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</si>
  <si>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</si>
  <si>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Celkem za</t>
  </si>
  <si>
    <t>m</t>
  </si>
  <si>
    <t>m2</t>
  </si>
  <si>
    <t>D96</t>
  </si>
  <si>
    <t>Přesuny suti a vybouraných hmot</t>
  </si>
  <si>
    <t>D96 Přesuny suti a vybouraných hmot</t>
  </si>
  <si>
    <t>979081111R00</t>
  </si>
  <si>
    <t xml:space="preserve">Odvoz suti a vybour. hmot na skládku do 1 km </t>
  </si>
  <si>
    <t>t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</si>
  <si>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</si>
  <si>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</si>
  <si>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</si>
  <si>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</si>
  <si>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</si>
  <si>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</si>
  <si>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979086112R00</t>
  </si>
  <si>
    <t xml:space="preserve">Nakládání nebo překládání suti a vybouraných hmot </t>
  </si>
  <si>
    <t>979999997R00</t>
  </si>
  <si>
    <t xml:space="preserve">Poplatek za skládku čistá suť </t>
  </si>
  <si>
    <t>003 Oprava střechy</t>
  </si>
  <si>
    <t>764</t>
  </si>
  <si>
    <t>Konstrukce klempířské</t>
  </si>
  <si>
    <t>764 Konstrukce klempířské</t>
  </si>
  <si>
    <t>764311202R00</t>
  </si>
  <si>
    <t>764311832RT1</t>
  </si>
  <si>
    <t>764357207R00</t>
  </si>
  <si>
    <t>764357807R00</t>
  </si>
  <si>
    <t>764 01</t>
  </si>
  <si>
    <t>kpl</t>
  </si>
  <si>
    <t>998764202R00</t>
  </si>
  <si>
    <t xml:space="preserve">Přesun hmot pro klempířské konstr., výšky do 12 m </t>
  </si>
  <si>
    <t>02</t>
  </si>
  <si>
    <t>oprava střechy-krytina</t>
  </si>
  <si>
    <t>2016 Věznice Znojmo</t>
  </si>
  <si>
    <t xml:space="preserve">Svody z Pz, 150 mm </t>
  </si>
  <si>
    <t xml:space="preserve">Žlaby z Pz, 150 mm </t>
  </si>
  <si>
    <t xml:space="preserve">Demontáž žlabů a svodů </t>
  </si>
  <si>
    <t>Zateplení střechy tl.100mm</t>
  </si>
  <si>
    <t>764 02</t>
  </si>
  <si>
    <t>Oprava povrchu střechy</t>
  </si>
  <si>
    <t>Oplechování atiky š.600mm</t>
  </si>
  <si>
    <t>Demontáž stávající krytiny</t>
  </si>
  <si>
    <t xml:space="preserve">Krytina fólie, do 45°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</si>
</sst>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  <numFmt numFmtId="170" formatCode="0.0%"/>
  </numFmts>
  <fonts count="3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64">
    <xf numFmtId="0" fontId="0" fillId="0" borderId="0" xfId="0" applyAlignment="1">
      <alignment/>
    </xf>
    <xf numFmtId="49" fontId="24" fillId="0" borderId="10" xfId="47" applyNumberFormat="1" applyFont="1" applyBorder="1">
      <alignment/>
      <protection/>
    </xf>
    <xf numFmtId="49" fontId="24" fillId="0" borderId="11" xfId="47" applyNumberFormat="1" applyFont="1" applyBorder="1">
      <alignment/>
      <protection/>
    </xf>
    <xf numFmtId="0" fontId="22" fillId="0" borderId="0" xfId="47" applyFont="1">
      <alignment/>
      <protection/>
    </xf>
    <xf numFmtId="0" fontId="27" fillId="0" borderId="0" xfId="47" applyFont="1" applyAlignment="1">
      <alignment horizontal="centerContinuous"/>
      <protection/>
    </xf>
    <xf numFmtId="0" fontId="28" fillId="0" borderId="0" xfId="47" applyFont="1" applyAlignment="1">
      <alignment horizontal="centerContinuous"/>
      <protection/>
    </xf>
    <xf numFmtId="0" fontId="28" fillId="0" borderId="0" xfId="47" applyFont="1" applyAlignment="1">
      <alignment horizontal="right"/>
      <protection/>
    </xf>
    <xf numFmtId="0" fontId="22" fillId="0" borderId="10" xfId="47" applyFont="1" applyBorder="1">
      <alignment/>
      <protection/>
    </xf>
    <xf numFmtId="0" fontId="23" fillId="0" borderId="12" xfId="47" applyFont="1" applyBorder="1" applyAlignment="1">
      <alignment horizontal="right"/>
      <protection/>
    </xf>
    <xf numFmtId="49" fontId="22" fillId="0" borderId="10" xfId="47" applyNumberFormat="1" applyFont="1" applyBorder="1" applyAlignment="1">
      <alignment horizontal="left"/>
      <protection/>
    </xf>
    <xf numFmtId="0" fontId="22" fillId="0" borderId="13" xfId="47" applyFont="1" applyBorder="1">
      <alignment/>
      <protection/>
    </xf>
    <xf numFmtId="0" fontId="22" fillId="0" borderId="11" xfId="47" applyFont="1" applyBorder="1">
      <alignment/>
      <protection/>
    </xf>
    <xf numFmtId="0" fontId="23" fillId="0" borderId="0" xfId="47" applyFont="1">
      <alignment/>
      <protection/>
    </xf>
    <xf numFmtId="0" fontId="22" fillId="0" borderId="0" xfId="47" applyFont="1" applyAlignment="1">
      <alignment horizontal="right"/>
      <protection/>
    </xf>
    <xf numFmtId="0" fontId="22" fillId="0" borderId="0" xfId="47" applyFont="1" applyAlignment="1">
      <alignment/>
      <protection/>
    </xf>
    <xf numFmtId="49" fontId="23" fillId="18" borderId="14" xfId="47" applyNumberFormat="1" applyFont="1" applyFill="1" applyBorder="1">
      <alignment/>
      <protection/>
    </xf>
    <xf numFmtId="0" fontId="23" fillId="18" borderId="15" xfId="47" applyFont="1" applyFill="1" applyBorder="1" applyAlignment="1">
      <alignment horizontal="center"/>
      <protection/>
    </xf>
    <xf numFmtId="0" fontId="23" fillId="18" borderId="15" xfId="47" applyNumberFormat="1" applyFont="1" applyFill="1" applyBorder="1" applyAlignment="1">
      <alignment horizontal="center"/>
      <protection/>
    </xf>
    <xf numFmtId="0" fontId="23" fillId="18" borderId="14" xfId="47" applyFont="1" applyFill="1" applyBorder="1" applyAlignment="1">
      <alignment horizontal="center"/>
      <protection/>
    </xf>
    <xf numFmtId="0" fontId="23" fillId="18" borderId="14" xfId="47" applyFont="1" applyFill="1" applyBorder="1" applyAlignment="1">
      <alignment horizontal="center" wrapText="1"/>
      <protection/>
    </xf>
    <xf numFmtId="0" fontId="24" fillId="0" borderId="16" xfId="47" applyFont="1" applyBorder="1" applyAlignment="1">
      <alignment horizontal="center"/>
      <protection/>
    </xf>
    <xf numFmtId="49" fontId="24" fillId="0" borderId="16" xfId="47" applyNumberFormat="1" applyFont="1" applyBorder="1" applyAlignment="1">
      <alignment horizontal="left"/>
      <protection/>
    </xf>
    <xf numFmtId="0" fontId="24" fillId="0" borderId="17" xfId="47" applyFont="1" applyBorder="1">
      <alignment/>
      <protection/>
    </xf>
    <xf numFmtId="0" fontId="22" fillId="0" borderId="18" xfId="47" applyFont="1" applyBorder="1" applyAlignment="1">
      <alignment horizontal="center"/>
      <protection/>
    </xf>
    <xf numFmtId="0" fontId="22" fillId="0" borderId="18" xfId="47" applyNumberFormat="1" applyFont="1" applyBorder="1" applyAlignment="1">
      <alignment horizontal="right"/>
      <protection/>
    </xf>
    <xf numFmtId="0" fontId="22" fillId="0" borderId="15" xfId="47" applyNumberFormat="1" applyFont="1" applyBorder="1">
      <alignment/>
      <protection/>
    </xf>
    <xf numFmtId="0" fontId="22" fillId="0" borderId="19" xfId="47" applyNumberFormat="1" applyFont="1" applyFill="1" applyBorder="1">
      <alignment/>
      <protection/>
    </xf>
    <xf numFmtId="0" fontId="22" fillId="0" borderId="20" xfId="47" applyNumberFormat="1" applyFont="1" applyFill="1" applyBorder="1">
      <alignment/>
      <protection/>
    </xf>
    <xf numFmtId="0" fontId="22" fillId="0" borderId="19" xfId="47" applyFont="1" applyFill="1" applyBorder="1">
      <alignment/>
      <protection/>
    </xf>
    <xf numFmtId="0" fontId="22" fillId="0" borderId="20" xfId="47" applyFont="1" applyFill="1" applyBorder="1">
      <alignment/>
      <protection/>
    </xf>
    <xf numFmtId="0" fontId="29" fillId="0" borderId="0" xfId="47" applyFont="1">
      <alignment/>
      <protection/>
    </xf>
    <xf numFmtId="0" fontId="25" fillId="0" borderId="21" xfId="47" applyFont="1" applyBorder="1" applyAlignment="1">
      <alignment horizontal="center" vertical="top"/>
      <protection/>
    </xf>
    <xf numFmtId="49" fontId="25" fillId="0" borderId="21" xfId="47" applyNumberFormat="1" applyFont="1" applyBorder="1" applyAlignment="1">
      <alignment horizontal="left" vertical="top"/>
      <protection/>
    </xf>
    <xf numFmtId="0" fontId="25" fillId="0" borderId="21" xfId="47" applyFont="1" applyBorder="1" applyAlignment="1">
      <alignment vertical="top" wrapText="1"/>
      <protection/>
    </xf>
    <xf numFmtId="49" fontId="25" fillId="0" borderId="21" xfId="47" applyNumberFormat="1" applyFont="1" applyBorder="1" applyAlignment="1">
      <alignment horizontal="center" shrinkToFit="1"/>
      <protection/>
    </xf>
    <xf numFmtId="4" fontId="25" fillId="0" borderId="21" xfId="47" applyNumberFormat="1" applyFont="1" applyBorder="1" applyAlignment="1">
      <alignment horizontal="right"/>
      <protection/>
    </xf>
    <xf numFmtId="4" fontId="25" fillId="0" borderId="21" xfId="47" applyNumberFormat="1" applyFont="1" applyBorder="1">
      <alignment/>
      <protection/>
    </xf>
    <xf numFmtId="165" fontId="25" fillId="0" borderId="21" xfId="47" applyNumberFormat="1" applyFont="1" applyBorder="1">
      <alignment/>
      <protection/>
    </xf>
    <xf numFmtId="4" fontId="25" fillId="0" borderId="20" xfId="47" applyNumberFormat="1" applyFont="1" applyBorder="1">
      <alignment/>
      <protection/>
    </xf>
    <xf numFmtId="0" fontId="22" fillId="0" borderId="0" xfId="47" applyFont="1" applyBorder="1">
      <alignment/>
      <protection/>
    </xf>
    <xf numFmtId="0" fontId="22" fillId="18" borderId="14" xfId="47" applyFont="1" applyFill="1" applyBorder="1" applyAlignment="1">
      <alignment horizontal="center"/>
      <protection/>
    </xf>
    <xf numFmtId="49" fontId="30" fillId="18" borderId="14" xfId="47" applyNumberFormat="1" applyFont="1" applyFill="1" applyBorder="1" applyAlignment="1">
      <alignment horizontal="left"/>
      <protection/>
    </xf>
    <xf numFmtId="0" fontId="30" fillId="18" borderId="17" xfId="47" applyFont="1" applyFill="1" applyBorder="1">
      <alignment/>
      <protection/>
    </xf>
    <xf numFmtId="0" fontId="22" fillId="18" borderId="18" xfId="47" applyFont="1" applyFill="1" applyBorder="1" applyAlignment="1">
      <alignment horizontal="center"/>
      <protection/>
    </xf>
    <xf numFmtId="4" fontId="22" fillId="18" borderId="18" xfId="47" applyNumberFormat="1" applyFont="1" applyFill="1" applyBorder="1" applyAlignment="1">
      <alignment horizontal="right"/>
      <protection/>
    </xf>
    <xf numFmtId="4" fontId="22" fillId="18" borderId="15" xfId="47" applyNumberFormat="1" applyFont="1" applyFill="1" applyBorder="1" applyAlignment="1">
      <alignment horizontal="right"/>
      <protection/>
    </xf>
    <xf numFmtId="4" fontId="24" fillId="18" borderId="14" xfId="47" applyNumberFormat="1" applyFont="1" applyFill="1" applyBorder="1">
      <alignment/>
      <protection/>
    </xf>
    <xf numFmtId="0" fontId="22" fillId="18" borderId="18" xfId="47" applyFont="1" applyFill="1" applyBorder="1">
      <alignment/>
      <protection/>
    </xf>
    <xf numFmtId="4" fontId="24" fillId="18" borderId="15" xfId="47" applyNumberFormat="1" applyFont="1" applyFill="1" applyBorder="1">
      <alignment/>
      <protection/>
    </xf>
    <xf numFmtId="3" fontId="22" fillId="0" borderId="0" xfId="47" applyNumberFormat="1" applyFont="1">
      <alignment/>
      <protection/>
    </xf>
    <xf numFmtId="0" fontId="31" fillId="0" borderId="0" xfId="47" applyFont="1" applyAlignment="1">
      <alignment/>
      <protection/>
    </xf>
    <xf numFmtId="0" fontId="32" fillId="0" borderId="0" xfId="47" applyFont="1" applyBorder="1">
      <alignment/>
      <protection/>
    </xf>
    <xf numFmtId="3" fontId="32" fillId="0" borderId="0" xfId="47" applyNumberFormat="1" applyFont="1" applyBorder="1" applyAlignment="1">
      <alignment horizontal="right"/>
      <protection/>
    </xf>
    <xf numFmtId="4" fontId="32" fillId="0" borderId="0" xfId="47" applyNumberFormat="1" applyFont="1" applyBorder="1">
      <alignment/>
      <protection/>
    </xf>
    <xf numFmtId="0" fontId="31" fillId="0" borderId="0" xfId="47" applyFont="1" applyBorder="1" applyAlignment="1">
      <alignment/>
      <protection/>
    </xf>
    <xf numFmtId="0" fontId="22" fillId="0" borderId="0" xfId="47" applyFont="1" applyBorder="1" applyAlignment="1">
      <alignment horizontal="right"/>
      <protection/>
    </xf>
    <xf numFmtId="0" fontId="26" fillId="0" borderId="0" xfId="47" applyFont="1" applyAlignment="1">
      <alignment horizontal="center"/>
      <protection/>
    </xf>
    <xf numFmtId="0" fontId="22" fillId="0" borderId="22" xfId="47" applyFont="1" applyBorder="1" applyAlignment="1">
      <alignment horizontal="center"/>
      <protection/>
    </xf>
    <xf numFmtId="0" fontId="22" fillId="0" borderId="23" xfId="47" applyFont="1" applyBorder="1" applyAlignment="1">
      <alignment horizontal="center"/>
      <protection/>
    </xf>
    <xf numFmtId="49" fontId="22" fillId="0" borderId="24" xfId="47" applyNumberFormat="1" applyFont="1" applyBorder="1" applyAlignment="1">
      <alignment horizontal="center"/>
      <protection/>
    </xf>
    <xf numFmtId="0" fontId="22" fillId="0" borderId="25" xfId="47" applyFont="1" applyBorder="1" applyAlignment="1">
      <alignment horizontal="center"/>
      <protection/>
    </xf>
    <xf numFmtId="0" fontId="22" fillId="0" borderId="26" xfId="47" applyFont="1" applyBorder="1" applyAlignment="1">
      <alignment horizontal="center" shrinkToFit="1"/>
      <protection/>
    </xf>
    <xf numFmtId="0" fontId="22" fillId="0" borderId="11" xfId="47" applyFont="1" applyBorder="1" applyAlignment="1">
      <alignment horizontal="center" shrinkToFit="1"/>
      <protection/>
    </xf>
    <xf numFmtId="0" fontId="22" fillId="0" borderId="27" xfId="47" applyFont="1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98"/>
  <sheetViews>
    <sheetView showGridLines="0" showZeros="0" tabSelected="1" zoomScaleSheetLayoutView="100" zoomScalePageLayoutView="0" workbookViewId="0" topLeftCell="A1">
      <selection activeCell="L9" sqref="L9"/>
    </sheetView>
  </sheetViews>
  <sheetFormatPr defaultColWidth="9.00390625" defaultRowHeight="12.75"/>
  <cols>
    <col min="1" max="1" width="4.375" style="3" customWidth="1"/>
    <col min="2" max="2" width="11.625" style="3" customWidth="1"/>
    <col min="3" max="3" width="40.375" style="3" customWidth="1"/>
    <col min="4" max="4" width="5.625" style="3" customWidth="1"/>
    <col min="5" max="5" width="8.625" style="13" customWidth="1"/>
    <col min="6" max="6" width="9.875" style="3" customWidth="1"/>
    <col min="7" max="7" width="13.875" style="3" customWidth="1"/>
    <col min="8" max="8" width="11.75390625" style="3" hidden="1" customWidth="1"/>
    <col min="9" max="9" width="11.625" style="3" hidden="1" customWidth="1"/>
    <col min="10" max="10" width="11.00390625" style="3" hidden="1" customWidth="1"/>
    <col min="11" max="11" width="10.375" style="3" hidden="1" customWidth="1"/>
    <col min="12" max="12" width="75.375" style="3" customWidth="1"/>
    <col min="13" max="13" width="45.25390625" style="3" customWidth="1"/>
    <col min="14" max="16384" width="9.125" style="3" customWidth="1"/>
  </cols>
  <sheetData>
    <row r="1" spans="1:7" ht="15.75">
      <c r="A1" s="56" t="s">
        <v>3</v>
      </c>
      <c r="B1" s="56"/>
      <c r="C1" s="56"/>
      <c r="D1" s="56"/>
      <c r="E1" s="56"/>
      <c r="F1" s="56"/>
      <c r="G1" s="56"/>
    </row>
    <row r="2" spans="2:7" ht="14.25" customHeight="1" thickBot="1">
      <c r="B2" s="4"/>
      <c r="C2" s="5"/>
      <c r="D2" s="5"/>
      <c r="E2" s="6"/>
      <c r="F2" s="5"/>
      <c r="G2" s="5"/>
    </row>
    <row r="3" spans="1:7" ht="13.5" thickTop="1">
      <c r="A3" s="57" t="s">
        <v>0</v>
      </c>
      <c r="B3" s="58"/>
      <c r="C3" s="1" t="s">
        <v>50</v>
      </c>
      <c r="D3" s="7"/>
      <c r="E3" s="8" t="s">
        <v>4</v>
      </c>
      <c r="F3" s="9" t="s">
        <v>48</v>
      </c>
      <c r="G3" s="10"/>
    </row>
    <row r="4" spans="1:7" ht="13.5" thickBot="1">
      <c r="A4" s="59" t="s">
        <v>2</v>
      </c>
      <c r="B4" s="60"/>
      <c r="C4" s="2" t="s">
        <v>36</v>
      </c>
      <c r="D4" s="11"/>
      <c r="E4" s="61" t="s">
        <v>49</v>
      </c>
      <c r="F4" s="62"/>
      <c r="G4" s="63"/>
    </row>
    <row r="5" spans="1:7" ht="13.5" thickTop="1">
      <c r="A5" s="12"/>
      <c r="G5" s="14"/>
    </row>
    <row r="6" spans="1:11" ht="27" customHeight="1">
      <c r="A6" s="15" t="s">
        <v>5</v>
      </c>
      <c r="B6" s="16" t="s">
        <v>6</v>
      </c>
      <c r="C6" s="16" t="s">
        <v>7</v>
      </c>
      <c r="D6" s="16" t="s">
        <v>8</v>
      </c>
      <c r="E6" s="17" t="s">
        <v>9</v>
      </c>
      <c r="F6" s="16" t="s">
        <v>10</v>
      </c>
      <c r="G6" s="18" t="s">
        <v>11</v>
      </c>
      <c r="H6" s="19" t="s">
        <v>12</v>
      </c>
      <c r="I6" s="19" t="s">
        <v>13</v>
      </c>
      <c r="J6" s="19" t="s">
        <v>14</v>
      </c>
      <c r="K6" s="19" t="s">
        <v>15</v>
      </c>
    </row>
    <row r="7" spans="1:15" ht="12.75">
      <c r="A7" s="20" t="s">
        <v>16</v>
      </c>
      <c r="B7" s="21" t="s">
        <v>37</v>
      </c>
      <c r="C7" s="22" t="s">
        <v>38</v>
      </c>
      <c r="D7" s="23"/>
      <c r="E7" s="24"/>
      <c r="F7" s="24"/>
      <c r="G7" s="25"/>
      <c r="H7" s="26"/>
      <c r="I7" s="27"/>
      <c r="J7" s="28"/>
      <c r="K7" s="29"/>
      <c r="O7" s="30">
        <v>1</v>
      </c>
    </row>
    <row r="8" spans="1:80" ht="12.75">
      <c r="A8" s="31">
        <v>1</v>
      </c>
      <c r="B8" s="32" t="s">
        <v>40</v>
      </c>
      <c r="C8" s="33" t="s">
        <v>59</v>
      </c>
      <c r="D8" s="34" t="s">
        <v>19</v>
      </c>
      <c r="E8" s="35">
        <v>700</v>
      </c>
      <c r="F8" s="35"/>
      <c r="G8" s="36"/>
      <c r="H8" s="37">
        <v>0.01887</v>
      </c>
      <c r="I8" s="38">
        <f aca="true" t="shared" si="0" ref="I8:I16">E8*H8</f>
        <v>13.209000000000001</v>
      </c>
      <c r="J8" s="37">
        <v>0</v>
      </c>
      <c r="K8" s="38">
        <f aca="true" t="shared" si="1" ref="K8:K16">E8*J8</f>
        <v>0</v>
      </c>
      <c r="O8" s="30">
        <v>2</v>
      </c>
      <c r="AA8" s="3">
        <v>1</v>
      </c>
      <c r="AB8" s="3">
        <v>7</v>
      </c>
      <c r="AC8" s="3">
        <v>7</v>
      </c>
      <c r="AZ8" s="3">
        <v>2</v>
      </c>
      <c r="BA8" s="3">
        <f aca="true" t="shared" si="2" ref="BA8:BA16">IF(AZ8=1,G8,0)</f>
        <v>0</v>
      </c>
      <c r="BB8" s="3">
        <f aca="true" t="shared" si="3" ref="BB8:BB16">IF(AZ8=2,G8,0)</f>
        <v>0</v>
      </c>
      <c r="BC8" s="3">
        <f aca="true" t="shared" si="4" ref="BC8:BC16">IF(AZ8=3,G8,0)</f>
        <v>0</v>
      </c>
      <c r="BD8" s="3">
        <f aca="true" t="shared" si="5" ref="BD8:BD16">IF(AZ8=4,G8,0)</f>
        <v>0</v>
      </c>
      <c r="BE8" s="3">
        <f aca="true" t="shared" si="6" ref="BE8:BE16">IF(AZ8=5,G8,0)</f>
        <v>0</v>
      </c>
      <c r="CA8" s="30">
        <v>1</v>
      </c>
      <c r="CB8" s="30">
        <v>7</v>
      </c>
    </row>
    <row r="9" spans="1:80" ht="12.75">
      <c r="A9" s="31">
        <v>2</v>
      </c>
      <c r="B9" s="32" t="s">
        <v>41</v>
      </c>
      <c r="C9" s="33" t="s">
        <v>58</v>
      </c>
      <c r="D9" s="34" t="s">
        <v>19</v>
      </c>
      <c r="E9" s="35">
        <v>700</v>
      </c>
      <c r="F9" s="35"/>
      <c r="G9" s="36"/>
      <c r="H9" s="37">
        <v>0</v>
      </c>
      <c r="I9" s="38">
        <f t="shared" si="0"/>
        <v>0</v>
      </c>
      <c r="J9" s="37">
        <v>-0.00732</v>
      </c>
      <c r="K9" s="38">
        <f t="shared" si="1"/>
        <v>-5.124</v>
      </c>
      <c r="O9" s="30">
        <v>2</v>
      </c>
      <c r="AA9" s="3">
        <v>1</v>
      </c>
      <c r="AB9" s="3">
        <v>7</v>
      </c>
      <c r="AC9" s="3">
        <v>7</v>
      </c>
      <c r="AZ9" s="3">
        <v>2</v>
      </c>
      <c r="BA9" s="3">
        <f t="shared" si="2"/>
        <v>0</v>
      </c>
      <c r="BB9" s="3">
        <f t="shared" si="3"/>
        <v>0</v>
      </c>
      <c r="BC9" s="3">
        <f t="shared" si="4"/>
        <v>0</v>
      </c>
      <c r="BD9" s="3">
        <f t="shared" si="5"/>
        <v>0</v>
      </c>
      <c r="BE9" s="3">
        <f t="shared" si="6"/>
        <v>0</v>
      </c>
      <c r="CA9" s="30">
        <v>1</v>
      </c>
      <c r="CB9" s="30">
        <v>7</v>
      </c>
    </row>
    <row r="10" spans="1:80" ht="12.75">
      <c r="A10" s="31">
        <v>3</v>
      </c>
      <c r="B10" s="32" t="s">
        <v>42</v>
      </c>
      <c r="C10" s="33" t="s">
        <v>52</v>
      </c>
      <c r="D10" s="34" t="s">
        <v>18</v>
      </c>
      <c r="E10" s="35">
        <v>130</v>
      </c>
      <c r="F10" s="35"/>
      <c r="G10" s="36"/>
      <c r="H10" s="37">
        <v>0.01681</v>
      </c>
      <c r="I10" s="38">
        <f t="shared" si="0"/>
        <v>2.1853</v>
      </c>
      <c r="J10" s="37">
        <v>0</v>
      </c>
      <c r="K10" s="38">
        <f t="shared" si="1"/>
        <v>0</v>
      </c>
      <c r="O10" s="30">
        <v>2</v>
      </c>
      <c r="AA10" s="3">
        <v>1</v>
      </c>
      <c r="AB10" s="3">
        <v>7</v>
      </c>
      <c r="AC10" s="3">
        <v>7</v>
      </c>
      <c r="AZ10" s="3">
        <v>2</v>
      </c>
      <c r="BA10" s="3">
        <f t="shared" si="2"/>
        <v>0</v>
      </c>
      <c r="BB10" s="3">
        <f t="shared" si="3"/>
        <v>0</v>
      </c>
      <c r="BC10" s="3">
        <f t="shared" si="4"/>
        <v>0</v>
      </c>
      <c r="BD10" s="3">
        <f t="shared" si="5"/>
        <v>0</v>
      </c>
      <c r="BE10" s="3">
        <f t="shared" si="6"/>
        <v>0</v>
      </c>
      <c r="CA10" s="30">
        <v>1</v>
      </c>
      <c r="CB10" s="30">
        <v>7</v>
      </c>
    </row>
    <row r="11" spans="1:80" ht="12.75">
      <c r="A11" s="31">
        <v>4</v>
      </c>
      <c r="B11" s="32" t="s">
        <v>42</v>
      </c>
      <c r="C11" s="33" t="s">
        <v>51</v>
      </c>
      <c r="D11" s="34" t="s">
        <v>18</v>
      </c>
      <c r="E11" s="35">
        <v>50</v>
      </c>
      <c r="F11" s="35"/>
      <c r="G11" s="36"/>
      <c r="H11" s="37">
        <v>0.01681</v>
      </c>
      <c r="I11" s="38">
        <f>E11*H11</f>
        <v>0.8404999999999999</v>
      </c>
      <c r="J11" s="37">
        <v>0</v>
      </c>
      <c r="K11" s="38">
        <f>E11*J11</f>
        <v>0</v>
      </c>
      <c r="O11" s="30">
        <v>2</v>
      </c>
      <c r="AA11" s="3">
        <v>1</v>
      </c>
      <c r="AB11" s="3">
        <v>7</v>
      </c>
      <c r="AC11" s="3">
        <v>7</v>
      </c>
      <c r="AZ11" s="3">
        <v>2</v>
      </c>
      <c r="BA11" s="3">
        <f>IF(AZ11=1,G11,0)</f>
        <v>0</v>
      </c>
      <c r="BB11" s="3">
        <f>IF(AZ11=2,G11,0)</f>
        <v>0</v>
      </c>
      <c r="BC11" s="3">
        <f>IF(AZ11=3,G11,0)</f>
        <v>0</v>
      </c>
      <c r="BD11" s="3">
        <f>IF(AZ11=4,G11,0)</f>
        <v>0</v>
      </c>
      <c r="BE11" s="3">
        <f>IF(AZ11=5,G11,0)</f>
        <v>0</v>
      </c>
      <c r="CA11" s="30">
        <v>1</v>
      </c>
      <c r="CB11" s="30">
        <v>7</v>
      </c>
    </row>
    <row r="12" spans="1:80" ht="12.75">
      <c r="A12" s="31">
        <v>5</v>
      </c>
      <c r="B12" s="32" t="s">
        <v>43</v>
      </c>
      <c r="C12" s="33" t="s">
        <v>53</v>
      </c>
      <c r="D12" s="34" t="s">
        <v>18</v>
      </c>
      <c r="E12" s="35">
        <v>180</v>
      </c>
      <c r="F12" s="35"/>
      <c r="G12" s="36"/>
      <c r="H12" s="37">
        <v>0</v>
      </c>
      <c r="I12" s="38">
        <f t="shared" si="0"/>
        <v>0</v>
      </c>
      <c r="J12" s="37">
        <v>-0.01919</v>
      </c>
      <c r="K12" s="38">
        <f t="shared" si="1"/>
        <v>-3.4541999999999997</v>
      </c>
      <c r="O12" s="30">
        <v>2</v>
      </c>
      <c r="AA12" s="3">
        <v>1</v>
      </c>
      <c r="AB12" s="3">
        <v>7</v>
      </c>
      <c r="AC12" s="3">
        <v>7</v>
      </c>
      <c r="AZ12" s="3">
        <v>2</v>
      </c>
      <c r="BA12" s="3">
        <f t="shared" si="2"/>
        <v>0</v>
      </c>
      <c r="BB12" s="3">
        <f t="shared" si="3"/>
        <v>0</v>
      </c>
      <c r="BC12" s="3">
        <f t="shared" si="4"/>
        <v>0</v>
      </c>
      <c r="BD12" s="3">
        <f t="shared" si="5"/>
        <v>0</v>
      </c>
      <c r="BE12" s="3">
        <f t="shared" si="6"/>
        <v>0</v>
      </c>
      <c r="CA12" s="30">
        <v>1</v>
      </c>
      <c r="CB12" s="30">
        <v>7</v>
      </c>
    </row>
    <row r="13" spans="1:80" ht="12.75">
      <c r="A13" s="31">
        <v>6</v>
      </c>
      <c r="B13" s="32" t="s">
        <v>42</v>
      </c>
      <c r="C13" s="33" t="s">
        <v>54</v>
      </c>
      <c r="D13" s="34" t="s">
        <v>19</v>
      </c>
      <c r="E13" s="35">
        <v>700</v>
      </c>
      <c r="F13" s="35"/>
      <c r="G13" s="36"/>
      <c r="H13" s="37">
        <v>0.01681</v>
      </c>
      <c r="I13" s="38">
        <f t="shared" si="0"/>
        <v>11.767</v>
      </c>
      <c r="J13" s="37">
        <v>0</v>
      </c>
      <c r="K13" s="38">
        <f t="shared" si="1"/>
        <v>0</v>
      </c>
      <c r="O13" s="30">
        <v>2</v>
      </c>
      <c r="AA13" s="3">
        <v>1</v>
      </c>
      <c r="AB13" s="3">
        <v>7</v>
      </c>
      <c r="AC13" s="3">
        <v>7</v>
      </c>
      <c r="AZ13" s="3">
        <v>2</v>
      </c>
      <c r="BA13" s="3">
        <f t="shared" si="2"/>
        <v>0</v>
      </c>
      <c r="BB13" s="3">
        <f t="shared" si="3"/>
        <v>0</v>
      </c>
      <c r="BC13" s="3">
        <f t="shared" si="4"/>
        <v>0</v>
      </c>
      <c r="BD13" s="3">
        <f t="shared" si="5"/>
        <v>0</v>
      </c>
      <c r="BE13" s="3">
        <f t="shared" si="6"/>
        <v>0</v>
      </c>
      <c r="CA13" s="30">
        <v>1</v>
      </c>
      <c r="CB13" s="30">
        <v>7</v>
      </c>
    </row>
    <row r="14" spans="1:80" ht="12.75">
      <c r="A14" s="31">
        <v>7</v>
      </c>
      <c r="B14" s="32" t="s">
        <v>44</v>
      </c>
      <c r="C14" s="33" t="s">
        <v>57</v>
      </c>
      <c r="D14" s="34" t="s">
        <v>18</v>
      </c>
      <c r="E14" s="35">
        <v>130</v>
      </c>
      <c r="F14" s="35"/>
      <c r="G14" s="36"/>
      <c r="H14" s="37"/>
      <c r="I14" s="38"/>
      <c r="J14" s="37"/>
      <c r="K14" s="38"/>
      <c r="O14" s="30"/>
      <c r="CA14" s="30"/>
      <c r="CB14" s="30"/>
    </row>
    <row r="15" spans="1:80" ht="12.75">
      <c r="A15" s="31">
        <v>8</v>
      </c>
      <c r="B15" s="32" t="s">
        <v>55</v>
      </c>
      <c r="C15" s="33" t="s">
        <v>56</v>
      </c>
      <c r="D15" s="34" t="s">
        <v>45</v>
      </c>
      <c r="E15" s="35">
        <v>1</v>
      </c>
      <c r="F15" s="35"/>
      <c r="G15" s="36"/>
      <c r="H15" s="37">
        <v>0</v>
      </c>
      <c r="I15" s="38">
        <f t="shared" si="0"/>
        <v>0</v>
      </c>
      <c r="J15" s="37"/>
      <c r="K15" s="38">
        <f t="shared" si="1"/>
        <v>0</v>
      </c>
      <c r="O15" s="30">
        <v>2</v>
      </c>
      <c r="AA15" s="3">
        <v>12</v>
      </c>
      <c r="AB15" s="3">
        <v>0</v>
      </c>
      <c r="AC15" s="3">
        <v>4</v>
      </c>
      <c r="AZ15" s="3">
        <v>2</v>
      </c>
      <c r="BA15" s="3">
        <f t="shared" si="2"/>
        <v>0</v>
      </c>
      <c r="BB15" s="3">
        <f t="shared" si="3"/>
        <v>0</v>
      </c>
      <c r="BC15" s="3">
        <f t="shared" si="4"/>
        <v>0</v>
      </c>
      <c r="BD15" s="3">
        <f t="shared" si="5"/>
        <v>0</v>
      </c>
      <c r="BE15" s="3">
        <f t="shared" si="6"/>
        <v>0</v>
      </c>
      <c r="CA15" s="30">
        <v>12</v>
      </c>
      <c r="CB15" s="30">
        <v>0</v>
      </c>
    </row>
    <row r="16" spans="1:80" ht="12.75">
      <c r="A16" s="31">
        <v>9</v>
      </c>
      <c r="B16" s="32" t="s">
        <v>46</v>
      </c>
      <c r="C16" s="33" t="s">
        <v>47</v>
      </c>
      <c r="D16" s="34" t="s">
        <v>1</v>
      </c>
      <c r="E16" s="35"/>
      <c r="F16" s="35"/>
      <c r="G16" s="36"/>
      <c r="H16" s="37">
        <v>0</v>
      </c>
      <c r="I16" s="38">
        <f t="shared" si="0"/>
        <v>0</v>
      </c>
      <c r="J16" s="37"/>
      <c r="K16" s="38">
        <f t="shared" si="1"/>
        <v>0</v>
      </c>
      <c r="O16" s="30">
        <v>2</v>
      </c>
      <c r="AA16" s="3">
        <v>7</v>
      </c>
      <c r="AB16" s="3">
        <v>1002</v>
      </c>
      <c r="AC16" s="3">
        <v>5</v>
      </c>
      <c r="AZ16" s="3">
        <v>2</v>
      </c>
      <c r="BA16" s="3">
        <f t="shared" si="2"/>
        <v>0</v>
      </c>
      <c r="BB16" s="3">
        <f t="shared" si="3"/>
        <v>0</v>
      </c>
      <c r="BC16" s="3">
        <f t="shared" si="4"/>
        <v>0</v>
      </c>
      <c r="BD16" s="3">
        <f t="shared" si="5"/>
        <v>0</v>
      </c>
      <c r="BE16" s="3">
        <f t="shared" si="6"/>
        <v>0</v>
      </c>
      <c r="CA16" s="30">
        <v>7</v>
      </c>
      <c r="CB16" s="30">
        <v>1002</v>
      </c>
    </row>
    <row r="17" spans="1:57" ht="12.75">
      <c r="A17" s="40"/>
      <c r="B17" s="41" t="s">
        <v>17</v>
      </c>
      <c r="C17" s="42" t="s">
        <v>39</v>
      </c>
      <c r="D17" s="43"/>
      <c r="E17" s="44"/>
      <c r="F17" s="45"/>
      <c r="G17" s="46"/>
      <c r="H17" s="47"/>
      <c r="I17" s="48">
        <f>SUM(I7:I16)</f>
        <v>28.0018</v>
      </c>
      <c r="J17" s="47"/>
      <c r="K17" s="48">
        <f>SUM(K7:K16)</f>
        <v>-8.578199999999999</v>
      </c>
      <c r="O17" s="30">
        <v>4</v>
      </c>
      <c r="BA17" s="49">
        <f>SUM(BA7:BA16)</f>
        <v>0</v>
      </c>
      <c r="BB17" s="49">
        <f>SUM(BB7:BB16)</f>
        <v>0</v>
      </c>
      <c r="BC17" s="49">
        <f>SUM(BC7:BC16)</f>
        <v>0</v>
      </c>
      <c r="BD17" s="49">
        <f>SUM(BD7:BD16)</f>
        <v>0</v>
      </c>
      <c r="BE17" s="49">
        <f>SUM(BE7:BE16)</f>
        <v>0</v>
      </c>
    </row>
    <row r="18" spans="1:15" ht="12.75">
      <c r="A18" s="20" t="s">
        <v>16</v>
      </c>
      <c r="B18" s="21" t="s">
        <v>20</v>
      </c>
      <c r="C18" s="22" t="s">
        <v>21</v>
      </c>
      <c r="D18" s="23"/>
      <c r="E18" s="24"/>
      <c r="F18" s="24"/>
      <c r="G18" s="25"/>
      <c r="H18" s="26"/>
      <c r="I18" s="27"/>
      <c r="J18" s="28"/>
      <c r="K18" s="29"/>
      <c r="O18" s="30">
        <v>1</v>
      </c>
    </row>
    <row r="19" spans="1:80" ht="12.75">
      <c r="A19" s="31">
        <v>10</v>
      </c>
      <c r="B19" s="32" t="s">
        <v>23</v>
      </c>
      <c r="C19" s="33" t="s">
        <v>24</v>
      </c>
      <c r="D19" s="34" t="s">
        <v>25</v>
      </c>
      <c r="E19" s="35"/>
      <c r="F19" s="35"/>
      <c r="G19" s="36"/>
      <c r="H19" s="37">
        <v>0</v>
      </c>
      <c r="I19" s="38">
        <f aca="true" t="shared" si="7" ref="I19:I24">E19*H19</f>
        <v>0</v>
      </c>
      <c r="J19" s="37"/>
      <c r="K19" s="38">
        <f aca="true" t="shared" si="8" ref="K19:K24">E19*J19</f>
        <v>0</v>
      </c>
      <c r="O19" s="30">
        <v>2</v>
      </c>
      <c r="AA19" s="3">
        <v>8</v>
      </c>
      <c r="AB19" s="3">
        <v>0</v>
      </c>
      <c r="AC19" s="3">
        <v>3</v>
      </c>
      <c r="AZ19" s="3">
        <v>1</v>
      </c>
      <c r="BA19" s="3">
        <f aca="true" t="shared" si="9" ref="BA19:BA24">IF(AZ19=1,G19,0)</f>
        <v>0</v>
      </c>
      <c r="BB19" s="3">
        <f aca="true" t="shared" si="10" ref="BB19:BB24">IF(AZ19=2,G19,0)</f>
        <v>0</v>
      </c>
      <c r="BC19" s="3">
        <f aca="true" t="shared" si="11" ref="BC19:BC24">IF(AZ19=3,G19,0)</f>
        <v>0</v>
      </c>
      <c r="BD19" s="3">
        <f aca="true" t="shared" si="12" ref="BD19:BD24">IF(AZ19=4,G19,0)</f>
        <v>0</v>
      </c>
      <c r="BE19" s="3">
        <f aca="true" t="shared" si="13" ref="BE19:BE24">IF(AZ19=5,G19,0)</f>
        <v>0</v>
      </c>
      <c r="CA19" s="30">
        <v>8</v>
      </c>
      <c r="CB19" s="30">
        <v>0</v>
      </c>
    </row>
    <row r="20" spans="1:80" ht="12.75">
      <c r="A20" s="31">
        <v>11</v>
      </c>
      <c r="B20" s="32" t="s">
        <v>26</v>
      </c>
      <c r="C20" s="33" t="s">
        <v>27</v>
      </c>
      <c r="D20" s="34" t="s">
        <v>25</v>
      </c>
      <c r="E20" s="35"/>
      <c r="F20" s="35"/>
      <c r="G20" s="36"/>
      <c r="H20" s="37">
        <v>0</v>
      </c>
      <c r="I20" s="38">
        <f t="shared" si="7"/>
        <v>0</v>
      </c>
      <c r="J20" s="37"/>
      <c r="K20" s="38">
        <f t="shared" si="8"/>
        <v>0</v>
      </c>
      <c r="O20" s="30">
        <v>2</v>
      </c>
      <c r="AA20" s="3">
        <v>8</v>
      </c>
      <c r="AB20" s="3">
        <v>0</v>
      </c>
      <c r="AC20" s="3">
        <v>3</v>
      </c>
      <c r="AZ20" s="3">
        <v>1</v>
      </c>
      <c r="BA20" s="3">
        <f t="shared" si="9"/>
        <v>0</v>
      </c>
      <c r="BB20" s="3">
        <f t="shared" si="10"/>
        <v>0</v>
      </c>
      <c r="BC20" s="3">
        <f t="shared" si="11"/>
        <v>0</v>
      </c>
      <c r="BD20" s="3">
        <f t="shared" si="12"/>
        <v>0</v>
      </c>
      <c r="BE20" s="3">
        <f t="shared" si="13"/>
        <v>0</v>
      </c>
      <c r="CA20" s="30">
        <v>8</v>
      </c>
      <c r="CB20" s="30">
        <v>0</v>
      </c>
    </row>
    <row r="21" spans="1:80" ht="12.75">
      <c r="A21" s="31">
        <v>12</v>
      </c>
      <c r="B21" s="32" t="s">
        <v>28</v>
      </c>
      <c r="C21" s="33" t="s">
        <v>29</v>
      </c>
      <c r="D21" s="34" t="s">
        <v>25</v>
      </c>
      <c r="E21" s="35"/>
      <c r="F21" s="35"/>
      <c r="G21" s="36"/>
      <c r="H21" s="37">
        <v>0</v>
      </c>
      <c r="I21" s="38">
        <f t="shared" si="7"/>
        <v>0</v>
      </c>
      <c r="J21" s="37"/>
      <c r="K21" s="38">
        <f t="shared" si="8"/>
        <v>0</v>
      </c>
      <c r="O21" s="30">
        <v>2</v>
      </c>
      <c r="AA21" s="3">
        <v>8</v>
      </c>
      <c r="AB21" s="3">
        <v>0</v>
      </c>
      <c r="AC21" s="3">
        <v>3</v>
      </c>
      <c r="AZ21" s="3">
        <v>1</v>
      </c>
      <c r="BA21" s="3">
        <f t="shared" si="9"/>
        <v>0</v>
      </c>
      <c r="BB21" s="3">
        <f t="shared" si="10"/>
        <v>0</v>
      </c>
      <c r="BC21" s="3">
        <f t="shared" si="11"/>
        <v>0</v>
      </c>
      <c r="BD21" s="3">
        <f t="shared" si="12"/>
        <v>0</v>
      </c>
      <c r="BE21" s="3">
        <f t="shared" si="13"/>
        <v>0</v>
      </c>
      <c r="CA21" s="30">
        <v>8</v>
      </c>
      <c r="CB21" s="30">
        <v>0</v>
      </c>
    </row>
    <row r="22" spans="1:80" ht="12.75">
      <c r="A22" s="31">
        <v>13</v>
      </c>
      <c r="B22" s="32" t="s">
        <v>30</v>
      </c>
      <c r="C22" s="33" t="s">
        <v>31</v>
      </c>
      <c r="D22" s="34" t="s">
        <v>25</v>
      </c>
      <c r="E22" s="35"/>
      <c r="F22" s="35"/>
      <c r="G22" s="36"/>
      <c r="H22" s="37">
        <v>0</v>
      </c>
      <c r="I22" s="38">
        <f t="shared" si="7"/>
        <v>0</v>
      </c>
      <c r="J22" s="37"/>
      <c r="K22" s="38">
        <f t="shared" si="8"/>
        <v>0</v>
      </c>
      <c r="O22" s="30">
        <v>2</v>
      </c>
      <c r="AA22" s="3">
        <v>8</v>
      </c>
      <c r="AB22" s="3">
        <v>0</v>
      </c>
      <c r="AC22" s="3">
        <v>3</v>
      </c>
      <c r="AZ22" s="3">
        <v>1</v>
      </c>
      <c r="BA22" s="3">
        <f t="shared" si="9"/>
        <v>0</v>
      </c>
      <c r="BB22" s="3">
        <f t="shared" si="10"/>
        <v>0</v>
      </c>
      <c r="BC22" s="3">
        <f t="shared" si="11"/>
        <v>0</v>
      </c>
      <c r="BD22" s="3">
        <f t="shared" si="12"/>
        <v>0</v>
      </c>
      <c r="BE22" s="3">
        <f t="shared" si="13"/>
        <v>0</v>
      </c>
      <c r="CA22" s="30">
        <v>8</v>
      </c>
      <c r="CB22" s="30">
        <v>0</v>
      </c>
    </row>
    <row r="23" spans="1:80" ht="12.75">
      <c r="A23" s="31">
        <v>14</v>
      </c>
      <c r="B23" s="32" t="s">
        <v>32</v>
      </c>
      <c r="C23" s="33" t="s">
        <v>33</v>
      </c>
      <c r="D23" s="34" t="s">
        <v>25</v>
      </c>
      <c r="E23" s="35"/>
      <c r="F23" s="35"/>
      <c r="G23" s="36"/>
      <c r="H23" s="37">
        <v>0</v>
      </c>
      <c r="I23" s="38">
        <f t="shared" si="7"/>
        <v>0</v>
      </c>
      <c r="J23" s="37"/>
      <c r="K23" s="38">
        <f t="shared" si="8"/>
        <v>0</v>
      </c>
      <c r="O23" s="30">
        <v>2</v>
      </c>
      <c r="AA23" s="3">
        <v>8</v>
      </c>
      <c r="AB23" s="3">
        <v>0</v>
      </c>
      <c r="AC23" s="3">
        <v>3</v>
      </c>
      <c r="AZ23" s="3">
        <v>1</v>
      </c>
      <c r="BA23" s="3">
        <f t="shared" si="9"/>
        <v>0</v>
      </c>
      <c r="BB23" s="3">
        <f t="shared" si="10"/>
        <v>0</v>
      </c>
      <c r="BC23" s="3">
        <f t="shared" si="11"/>
        <v>0</v>
      </c>
      <c r="BD23" s="3">
        <f t="shared" si="12"/>
        <v>0</v>
      </c>
      <c r="BE23" s="3">
        <f t="shared" si="13"/>
        <v>0</v>
      </c>
      <c r="CA23" s="30">
        <v>8</v>
      </c>
      <c r="CB23" s="30">
        <v>0</v>
      </c>
    </row>
    <row r="24" spans="1:80" ht="12.75">
      <c r="A24" s="31">
        <v>15</v>
      </c>
      <c r="B24" s="32" t="s">
        <v>34</v>
      </c>
      <c r="C24" s="33" t="s">
        <v>35</v>
      </c>
      <c r="D24" s="34" t="s">
        <v>25</v>
      </c>
      <c r="E24" s="35"/>
      <c r="F24" s="35"/>
      <c r="G24" s="36"/>
      <c r="H24" s="37">
        <v>0</v>
      </c>
      <c r="I24" s="38">
        <f t="shared" si="7"/>
        <v>0</v>
      </c>
      <c r="J24" s="37"/>
      <c r="K24" s="38">
        <f t="shared" si="8"/>
        <v>0</v>
      </c>
      <c r="O24" s="30">
        <v>2</v>
      </c>
      <c r="AA24" s="3">
        <v>8</v>
      </c>
      <c r="AB24" s="3">
        <v>0</v>
      </c>
      <c r="AC24" s="3">
        <v>3</v>
      </c>
      <c r="AZ24" s="3">
        <v>1</v>
      </c>
      <c r="BA24" s="3">
        <f t="shared" si="9"/>
        <v>0</v>
      </c>
      <c r="BB24" s="3">
        <f t="shared" si="10"/>
        <v>0</v>
      </c>
      <c r="BC24" s="3">
        <f t="shared" si="11"/>
        <v>0</v>
      </c>
      <c r="BD24" s="3">
        <f t="shared" si="12"/>
        <v>0</v>
      </c>
      <c r="BE24" s="3">
        <f t="shared" si="13"/>
        <v>0</v>
      </c>
      <c r="CA24" s="30">
        <v>8</v>
      </c>
      <c r="CB24" s="30">
        <v>0</v>
      </c>
    </row>
    <row r="25" spans="1:57" ht="12.75">
      <c r="A25" s="40"/>
      <c r="B25" s="41" t="s">
        <v>17</v>
      </c>
      <c r="C25" s="42" t="s">
        <v>22</v>
      </c>
      <c r="D25" s="43"/>
      <c r="E25" s="44"/>
      <c r="F25" s="45"/>
      <c r="G25" s="46"/>
      <c r="H25" s="47"/>
      <c r="I25" s="48">
        <f>SUM(I18:I24)</f>
        <v>0</v>
      </c>
      <c r="J25" s="47"/>
      <c r="K25" s="48">
        <f>SUM(K18:K24)</f>
        <v>0</v>
      </c>
      <c r="O25" s="30">
        <v>4</v>
      </c>
      <c r="BA25" s="49">
        <f>SUM(BA18:BA24)</f>
        <v>0</v>
      </c>
      <c r="BB25" s="49">
        <f>SUM(BB18:BB24)</f>
        <v>0</v>
      </c>
      <c r="BC25" s="49">
        <f>SUM(BC18:BC24)</f>
        <v>0</v>
      </c>
      <c r="BD25" s="49">
        <f>SUM(BD18:BD24)</f>
        <v>0</v>
      </c>
      <c r="BE25" s="49">
        <f>SUM(BE18:BE24)</f>
        <v>0</v>
      </c>
    </row>
    <row r="26" ht="12.75">
      <c r="E26" s="3"/>
    </row>
    <row r="27" ht="12.75">
      <c r="E27" s="3"/>
    </row>
    <row r="28" ht="12.75">
      <c r="E28" s="3"/>
    </row>
    <row r="29" ht="12.75">
      <c r="E29" s="3"/>
    </row>
    <row r="30" ht="12.75">
      <c r="E30" s="3"/>
    </row>
    <row r="31" ht="12.75">
      <c r="E31" s="3"/>
    </row>
    <row r="32" ht="12.75">
      <c r="E32" s="3"/>
    </row>
    <row r="33" ht="12.75">
      <c r="E33" s="3"/>
    </row>
    <row r="34" ht="12.75">
      <c r="E34" s="3"/>
    </row>
    <row r="35" ht="12.75">
      <c r="E35" s="3"/>
    </row>
    <row r="36" ht="12.75">
      <c r="E36" s="3"/>
    </row>
    <row r="37" ht="12.75">
      <c r="E37" s="3"/>
    </row>
    <row r="38" ht="12.75">
      <c r="E38" s="3"/>
    </row>
    <row r="39" ht="12.75">
      <c r="E39" s="3"/>
    </row>
    <row r="40" ht="12.75">
      <c r="E40" s="3"/>
    </row>
    <row r="41" ht="12.75">
      <c r="E41" s="3"/>
    </row>
    <row r="42" ht="12.75">
      <c r="E42" s="3"/>
    </row>
    <row r="43" ht="12.75">
      <c r="E43" s="3"/>
    </row>
    <row r="44" ht="12.75">
      <c r="E44" s="3"/>
    </row>
    <row r="45" ht="12.75">
      <c r="E45" s="3"/>
    </row>
    <row r="46" ht="12.75">
      <c r="E46" s="3"/>
    </row>
    <row r="47" ht="12.75">
      <c r="E47" s="3"/>
    </row>
    <row r="48" ht="12.75">
      <c r="E48" s="3"/>
    </row>
    <row r="49" spans="1:7" ht="12.75">
      <c r="A49" s="39"/>
      <c r="B49" s="39"/>
      <c r="C49" s="39"/>
      <c r="D49" s="39"/>
      <c r="E49" s="39"/>
      <c r="F49" s="39"/>
      <c r="G49" s="39"/>
    </row>
    <row r="50" spans="1:7" ht="12.75">
      <c r="A50" s="39"/>
      <c r="B50" s="39"/>
      <c r="C50" s="39"/>
      <c r="D50" s="39"/>
      <c r="E50" s="39"/>
      <c r="F50" s="39"/>
      <c r="G50" s="39"/>
    </row>
    <row r="51" spans="1:7" ht="12.75">
      <c r="A51" s="39"/>
      <c r="B51" s="39"/>
      <c r="C51" s="39"/>
      <c r="D51" s="39"/>
      <c r="E51" s="39"/>
      <c r="F51" s="39"/>
      <c r="G51" s="39"/>
    </row>
    <row r="52" spans="1:7" ht="12.75">
      <c r="A52" s="39"/>
      <c r="B52" s="39"/>
      <c r="C52" s="39"/>
      <c r="D52" s="39"/>
      <c r="E52" s="39"/>
      <c r="F52" s="39"/>
      <c r="G52" s="39"/>
    </row>
    <row r="53" ht="12.75">
      <c r="E53" s="3"/>
    </row>
    <row r="54" ht="12.75">
      <c r="E54" s="3"/>
    </row>
    <row r="55" ht="12.75">
      <c r="E55" s="3"/>
    </row>
    <row r="56" ht="12.75">
      <c r="E56" s="3"/>
    </row>
    <row r="57" ht="12.75">
      <c r="E57" s="3"/>
    </row>
    <row r="58" ht="12.75">
      <c r="E58" s="3"/>
    </row>
    <row r="59" ht="12.75">
      <c r="E59" s="3"/>
    </row>
    <row r="60" ht="12.75">
      <c r="E60" s="3"/>
    </row>
    <row r="61" ht="12.75">
      <c r="E61" s="3"/>
    </row>
    <row r="62" ht="12.75">
      <c r="E62" s="3"/>
    </row>
    <row r="63" ht="12.75">
      <c r="E63" s="3"/>
    </row>
    <row r="64" ht="12.75">
      <c r="E64" s="3"/>
    </row>
    <row r="65" ht="12.75">
      <c r="E65" s="3"/>
    </row>
    <row r="66" ht="12.75">
      <c r="E66" s="3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ht="12.75">
      <c r="E81" s="3"/>
    </row>
    <row r="82" ht="12.75">
      <c r="E82" s="3"/>
    </row>
    <row r="83" ht="12.75">
      <c r="E83" s="3"/>
    </row>
    <row r="84" spans="1:2" ht="12.75">
      <c r="A84" s="50"/>
      <c r="B84" s="50"/>
    </row>
    <row r="85" spans="1:7" ht="12.75">
      <c r="A85" s="39"/>
      <c r="B85" s="39"/>
      <c r="C85" s="51"/>
      <c r="D85" s="51"/>
      <c r="E85" s="52"/>
      <c r="F85" s="51"/>
      <c r="G85" s="53"/>
    </row>
    <row r="86" spans="1:7" ht="12.75">
      <c r="A86" s="54"/>
      <c r="B86" s="54"/>
      <c r="C86" s="39"/>
      <c r="D86" s="39"/>
      <c r="E86" s="55"/>
      <c r="F86" s="39"/>
      <c r="G86" s="39"/>
    </row>
    <row r="87" spans="1:7" ht="12.75">
      <c r="A87" s="39"/>
      <c r="B87" s="39"/>
      <c r="C87" s="39"/>
      <c r="D87" s="39"/>
      <c r="E87" s="55"/>
      <c r="F87" s="39"/>
      <c r="G87" s="39"/>
    </row>
    <row r="88" spans="1:7" ht="12.75">
      <c r="A88" s="39"/>
      <c r="B88" s="39"/>
      <c r="C88" s="39"/>
      <c r="D88" s="39"/>
      <c r="E88" s="55"/>
      <c r="F88" s="39"/>
      <c r="G88" s="39"/>
    </row>
    <row r="89" spans="1:7" ht="12.75">
      <c r="A89" s="39"/>
      <c r="B89" s="39"/>
      <c r="C89" s="39"/>
      <c r="D89" s="39"/>
      <c r="E89" s="55"/>
      <c r="F89" s="39"/>
      <c r="G89" s="39"/>
    </row>
    <row r="90" spans="1:7" ht="12.75">
      <c r="A90" s="39"/>
      <c r="B90" s="39"/>
      <c r="C90" s="39"/>
      <c r="D90" s="39"/>
      <c r="E90" s="55"/>
      <c r="F90" s="39"/>
      <c r="G90" s="39"/>
    </row>
    <row r="91" spans="1:7" ht="12.75">
      <c r="A91" s="39"/>
      <c r="B91" s="39"/>
      <c r="C91" s="39"/>
      <c r="D91" s="39"/>
      <c r="E91" s="55"/>
      <c r="F91" s="39"/>
      <c r="G91" s="39"/>
    </row>
    <row r="92" spans="1:7" ht="12.75">
      <c r="A92" s="39"/>
      <c r="B92" s="39"/>
      <c r="C92" s="39"/>
      <c r="D92" s="39"/>
      <c r="E92" s="55"/>
      <c r="F92" s="39"/>
      <c r="G92" s="39"/>
    </row>
    <row r="93" spans="1:7" ht="12.75">
      <c r="A93" s="39"/>
      <c r="B93" s="39"/>
      <c r="C93" s="39"/>
      <c r="D93" s="39"/>
      <c r="E93" s="55"/>
      <c r="F93" s="39"/>
      <c r="G93" s="39"/>
    </row>
    <row r="94" spans="1:7" ht="12.75">
      <c r="A94" s="39"/>
      <c r="B94" s="39"/>
      <c r="C94" s="39"/>
      <c r="D94" s="39"/>
      <c r="E94" s="55"/>
      <c r="F94" s="39"/>
      <c r="G94" s="39"/>
    </row>
    <row r="95" spans="1:7" ht="12.75">
      <c r="A95" s="39"/>
      <c r="B95" s="39"/>
      <c r="C95" s="39"/>
      <c r="D95" s="39"/>
      <c r="E95" s="55"/>
      <c r="F95" s="39"/>
      <c r="G95" s="39"/>
    </row>
    <row r="96" spans="1:7" ht="12.75">
      <c r="A96" s="39"/>
      <c r="B96" s="39"/>
      <c r="C96" s="39"/>
      <c r="D96" s="39"/>
      <c r="E96" s="55"/>
      <c r="F96" s="39"/>
      <c r="G96" s="39"/>
    </row>
    <row r="97" spans="1:7" ht="12.75">
      <c r="A97" s="39"/>
      <c r="B97" s="39"/>
      <c r="C97" s="39"/>
      <c r="D97" s="39"/>
      <c r="E97" s="55"/>
      <c r="F97" s="39"/>
      <c r="G97" s="39"/>
    </row>
    <row r="98" spans="1:7" ht="12.75">
      <c r="A98" s="39"/>
      <c r="B98" s="39"/>
      <c r="C98" s="39"/>
      <c r="D98" s="39"/>
      <c r="E98" s="55"/>
      <c r="F98" s="39"/>
      <c r="G98" s="39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pozemní stavby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nesnidalova</dc:creator>
  <cp:keywords/>
  <dc:description/>
  <cp:lastModifiedBy>Volfová Romana ing.</cp:lastModifiedBy>
  <dcterms:created xsi:type="dcterms:W3CDTF">2016-03-29T05:44:27Z</dcterms:created>
  <dcterms:modified xsi:type="dcterms:W3CDTF">2016-07-28T07:22:32Z</dcterms:modified>
  <cp:category/>
  <cp:version/>
  <cp:contentType/>
  <cp:contentStatus/>
</cp:coreProperties>
</file>