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5780" windowHeight="6030" tabRatio="918" activeTab="0"/>
  </bookViews>
  <sheets>
    <sheet name="Přestavba oddílu F - stavební " sheetId="1" r:id="rId1"/>
    <sheet name="Přestavba odd.F SaSZP" sheetId="2" r:id="rId2"/>
  </sheets>
  <definedNames>
    <definedName name="_xlnm.Print_Titles" localSheetId="0">'Přestavba oddílu F - stavební '!$116:$117</definedName>
  </definedNames>
  <calcPr fullCalcOnLoad="1"/>
</workbook>
</file>

<file path=xl/sharedStrings.xml><?xml version="1.0" encoding="utf-8"?>
<sst xmlns="http://schemas.openxmlformats.org/spreadsheetml/2006/main" count="1024" uniqueCount="695">
  <si>
    <t>Koleno 110-45  - materiál PP</t>
  </si>
  <si>
    <t>Koleno 110-87  - materiál PP</t>
  </si>
  <si>
    <t>Připojovací koleno sifonóvé 40  - materiál PP</t>
  </si>
  <si>
    <t>Odbočka 110/50-87 - materiál PP</t>
  </si>
  <si>
    <t>Odbočka 110/110-87 - materiál PP</t>
  </si>
  <si>
    <t>Redukce 50/40 - materiál PP</t>
  </si>
  <si>
    <t>Redukce 110/50 - materiál PP</t>
  </si>
  <si>
    <t>Potrubí 110-0,5  - materiál PVC</t>
  </si>
  <si>
    <t>Potrubí 110-1   - materiál PVC</t>
  </si>
  <si>
    <t>Potrubí 110-2   - materiál PVC</t>
  </si>
  <si>
    <t>Koleno 110-45  - materiál PVC</t>
  </si>
  <si>
    <t>Odbočka 110/110-87 - materiál PVC</t>
  </si>
  <si>
    <t>Pomocné materiály</t>
  </si>
  <si>
    <t>Zařizovací předměty</t>
  </si>
  <si>
    <t>Umyvadlo keramické, otvor pro baterii vlevo ,  400x310 mm + sifon plast</t>
  </si>
  <si>
    <t>Umyvadlo keramické, otvor pro baterii uprostřed,  550x450 mm + sifon plast</t>
  </si>
  <si>
    <t xml:space="preserve">WC klozet  stojící výška 400mm, spodní vývod, sedátko termoplast </t>
  </si>
  <si>
    <t xml:space="preserve">WC klozet  stojící výška 450mm, spodní vývod, sedátko termoplast </t>
  </si>
  <si>
    <t>Demontáže stávající instalace, ekologická likvidace</t>
  </si>
  <si>
    <t xml:space="preserve">Kabel CYKY 3J x 2,5 </t>
  </si>
  <si>
    <t>Kabel CYKY 5J x 1,5</t>
  </si>
  <si>
    <t>Kabel CYKY 3J x 1,5</t>
  </si>
  <si>
    <t>Kabel CMSM 3J x 1,5</t>
  </si>
  <si>
    <t>Přístroj spinače jednopólového 3558-A01340 vč. krytu</t>
  </si>
  <si>
    <t>Přístroj spinače seriového 3558-A05340 vč. krytu</t>
  </si>
  <si>
    <t>Zásuvka jednoduchá,5518-A2349</t>
  </si>
  <si>
    <t>Zásuvka dvojitá, 5512-2359</t>
  </si>
  <si>
    <t xml:space="preserve">Vidlice dvojpólová, 5536-2154  </t>
  </si>
  <si>
    <t>Zásuvka pohyblivá, 5543-02100</t>
  </si>
  <si>
    <t>Krabice přístrojová KP 67/3</t>
  </si>
  <si>
    <t>Krabice přístrojová KP 68/2</t>
  </si>
  <si>
    <t>Krabice odbočná KU 68-1903</t>
  </si>
  <si>
    <t xml:space="preserve">Svítidlo RAMBO 1 x 39W + 8W, IP42  </t>
  </si>
  <si>
    <t>Svítidlo RAMBO 1 x 13W, IP66</t>
  </si>
  <si>
    <t>Svítidlo CORSO 1 x 11W</t>
  </si>
  <si>
    <t>Svítidlo FALCON-236-AR-EP</t>
  </si>
  <si>
    <t>Jistič LPN 13B/1</t>
  </si>
  <si>
    <t>Jistič LPN 10B/1</t>
  </si>
  <si>
    <t>Demontáže, ekologická likvidace</t>
  </si>
  <si>
    <t>Výchozí revizní zpráva</t>
  </si>
  <si>
    <t>Dokumentace skutečného stavu</t>
  </si>
  <si>
    <t>PC 721 - 003</t>
  </si>
  <si>
    <t>PC 721 - 004</t>
  </si>
  <si>
    <t>PC 721 - 005</t>
  </si>
  <si>
    <t>PC 721 - 006</t>
  </si>
  <si>
    <t>PC 721 - 007</t>
  </si>
  <si>
    <t>PC 721 - 008</t>
  </si>
  <si>
    <t>PC 721 - 009</t>
  </si>
  <si>
    <t>PC 721 - 010</t>
  </si>
  <si>
    <t>PC 722 - 001</t>
  </si>
  <si>
    <t>PC 722 - 002</t>
  </si>
  <si>
    <t>PC 722 - 003</t>
  </si>
  <si>
    <t>PC 722 - 004</t>
  </si>
  <si>
    <t>PC 722 - 005</t>
  </si>
  <si>
    <t>PC 722 - 006</t>
  </si>
  <si>
    <t>PC 722 - 007</t>
  </si>
  <si>
    <t>PC 722 - 008</t>
  </si>
  <si>
    <t>PC 722 - 009</t>
  </si>
  <si>
    <t>PC 722 - 010</t>
  </si>
  <si>
    <t>PC 722 - 011</t>
  </si>
  <si>
    <t>PC 722 - 012</t>
  </si>
  <si>
    <t>PC 722 - 013</t>
  </si>
  <si>
    <t>PC 722 - 014</t>
  </si>
  <si>
    <t>PC 722 - 015</t>
  </si>
  <si>
    <t>PC 722 - 016</t>
  </si>
  <si>
    <t>PC 722 - 017</t>
  </si>
  <si>
    <t>PC 722 - 018</t>
  </si>
  <si>
    <t>PC 722 - 019</t>
  </si>
  <si>
    <t>PC 722 - 020</t>
  </si>
  <si>
    <t>PC 722 - 021</t>
  </si>
  <si>
    <t>PC 725 - 001</t>
  </si>
  <si>
    <t>PC 725 - 002</t>
  </si>
  <si>
    <t>PC 725 - 003</t>
  </si>
  <si>
    <t>PC 725 - 004</t>
  </si>
  <si>
    <t>PC 725 - 005</t>
  </si>
  <si>
    <t>PC 725 - 006</t>
  </si>
  <si>
    <t>PC 725 - 007</t>
  </si>
  <si>
    <t>PC 725 - 008</t>
  </si>
  <si>
    <t>PC 725 - 009</t>
  </si>
  <si>
    <t>PC 731-006</t>
  </si>
  <si>
    <t>PC 731-007</t>
  </si>
  <si>
    <t>PC 731-008</t>
  </si>
  <si>
    <t>PC 731-009</t>
  </si>
  <si>
    <t>PC 731-010</t>
  </si>
  <si>
    <t>PC 731-011</t>
  </si>
  <si>
    <t>PC 731-012</t>
  </si>
  <si>
    <t>PC 731-013</t>
  </si>
  <si>
    <t>PC 731-014</t>
  </si>
  <si>
    <t>PC 731-015</t>
  </si>
  <si>
    <t>PC 731-016</t>
  </si>
  <si>
    <t>PC 731-017</t>
  </si>
  <si>
    <t>PC 731-018</t>
  </si>
  <si>
    <t>PC 731-019</t>
  </si>
  <si>
    <t>PC 731-020</t>
  </si>
  <si>
    <t>PC 731-021</t>
  </si>
  <si>
    <t>PC 731-022</t>
  </si>
  <si>
    <t>PC 741-015</t>
  </si>
  <si>
    <t>PC 741-016</t>
  </si>
  <si>
    <t>PC 741-017</t>
  </si>
  <si>
    <t>PC 741-018</t>
  </si>
  <si>
    <t>PC 741-019</t>
  </si>
  <si>
    <t>PC 741-020</t>
  </si>
  <si>
    <t>PC 741-021</t>
  </si>
  <si>
    <t>PC 741-022</t>
  </si>
  <si>
    <t>PC 741-023</t>
  </si>
  <si>
    <t>PC 741-024</t>
  </si>
  <si>
    <t>Montáž a dodávka bitumenového plstěného pásu, položeného v pásu šířky do 250 mm</t>
  </si>
  <si>
    <t>Napojení na stávající stoupačky, tvarovky dle DN stáv. stoupačky</t>
  </si>
  <si>
    <t>Termostatická hlavice s protizámrazovou funkcí s aretací teploty</t>
  </si>
  <si>
    <t>Dodávka dveří plných bílých foliovaných rozměru 600 - 800 /1970 mm</t>
  </si>
  <si>
    <t>Montáž a dodávka neprůhledné samolepící folie typ okno "C" na jednotlivá skla stávajících oken</t>
  </si>
  <si>
    <t>Oprava podlah z dlaždic keramických lepených do 12 ks/m2</t>
  </si>
  <si>
    <t>Montáž obkladu vnitřních stěn z dlaždic keramických do flexibilního lepidla do 45 ks/m2</t>
  </si>
  <si>
    <t>Bednění bočnic ztužujících pásů a věnců vč. vzpěr zřízení</t>
  </si>
  <si>
    <t>41735-1116</t>
  </si>
  <si>
    <t>kg</t>
  </si>
  <si>
    <t>PC 766-007</t>
  </si>
  <si>
    <t>61213-5101</t>
  </si>
  <si>
    <t>41732-1313</t>
  </si>
  <si>
    <t>41735-1115</t>
  </si>
  <si>
    <t>Odvoz suti na skládku do 1 km</t>
  </si>
  <si>
    <t>Příplatek za každý další 1 km</t>
  </si>
  <si>
    <t>Izolace proti vodě</t>
  </si>
  <si>
    <t>PC 711-001</t>
  </si>
  <si>
    <t>Příčky z pórobetonových přesných příčkovek tl. 150 mm, hmotnosti 500 kg/m3</t>
  </si>
  <si>
    <t>Plentování ocelových válcovaných nosníků jednostranné cihlami na maltu, výška stojiny do 200 mm</t>
  </si>
  <si>
    <t>71111-1001</t>
  </si>
  <si>
    <t>PC 950-005</t>
  </si>
  <si>
    <t>Podlahové konstrukce - doplnění dosavadních mazanin prostým betonem plochy rýh v dosavadních mazaninách</t>
  </si>
  <si>
    <t>Pasportizace stávajících objektů, inventarizační prohlídky</t>
  </si>
  <si>
    <t>34227-2323</t>
  </si>
  <si>
    <t>Příčky z pórobetonových přesných příčkovek tl. 100 mm, hmotnosti 500 kg/m3</t>
  </si>
  <si>
    <t>Úklid a údržba staveniště včetně okolí</t>
  </si>
  <si>
    <t>31023-9211</t>
  </si>
  <si>
    <t>Zazdívka otvorů ve zdivu nadzákladovém CPP plochy přes 1 m2 do 4 m2 na MVC</t>
  </si>
  <si>
    <t>34923-1811</t>
  </si>
  <si>
    <t>PC 741-009</t>
  </si>
  <si>
    <t>PC 741-010</t>
  </si>
  <si>
    <t>PC 741-011</t>
  </si>
  <si>
    <t>Ústřední vytápění</t>
  </si>
  <si>
    <t>PC 731-001</t>
  </si>
  <si>
    <t>PC 731-002</t>
  </si>
  <si>
    <t>PC 731-003</t>
  </si>
  <si>
    <t>Montáž kování vnitřního</t>
  </si>
  <si>
    <t>Dodávka kování vnitřního</t>
  </si>
  <si>
    <t xml:space="preserve">Investor: </t>
  </si>
  <si>
    <t>Projektant:</t>
  </si>
  <si>
    <t>Zhotovitel</t>
  </si>
  <si>
    <t>Datum:</t>
  </si>
  <si>
    <t>Název:</t>
  </si>
  <si>
    <t>Podpis:</t>
  </si>
  <si>
    <t>Souhrnné náklady stavby:</t>
  </si>
  <si>
    <t>Bourání příček z cihel plných pálených na MV nebo MVC tl. do 100 mm</t>
  </si>
  <si>
    <t>v odpovídající cenové soustavě ÚRS,podle popisu uvedeném v dálkové přístupu</t>
  </si>
  <si>
    <t>k cenové soustavě na : www.cs-urs.cz</t>
  </si>
  <si>
    <t>Omítka vápenná vnitřního ostění nebo nadpraží štuková (dvouvrstvá)</t>
  </si>
  <si>
    <t>Otlučení vnitřních omítek stěn v rozsahu do 30,0 %</t>
  </si>
  <si>
    <t>Otlučení vnitřních omítek stěn v rozsahu do 100,0 %</t>
  </si>
  <si>
    <t>PC 766-001</t>
  </si>
  <si>
    <t>PC 766-002</t>
  </si>
  <si>
    <t>PC 766-003</t>
  </si>
  <si>
    <t>PC 766-004</t>
  </si>
  <si>
    <t>PC 766-006</t>
  </si>
  <si>
    <t>PC 767-001</t>
  </si>
  <si>
    <t>PC 767-002</t>
  </si>
  <si>
    <t>PC 767-003</t>
  </si>
  <si>
    <t>PC 741-007</t>
  </si>
  <si>
    <t>PC 741-008</t>
  </si>
  <si>
    <t>Konstrukce truhlářské</t>
  </si>
  <si>
    <t>Konstrukce zámečnické</t>
  </si>
  <si>
    <t>31723-4410</t>
  </si>
  <si>
    <t>Montáž omítkových profilů rohových s tkaninou</t>
  </si>
  <si>
    <t>63131-2141</t>
  </si>
  <si>
    <t>99701-3803</t>
  </si>
  <si>
    <t>97731-1111</t>
  </si>
  <si>
    <t>PC 721 - 002</t>
  </si>
  <si>
    <t>E1.</t>
  </si>
  <si>
    <t>E2.</t>
  </si>
  <si>
    <t>61999-1011</t>
  </si>
  <si>
    <t xml:space="preserve">ROZPOČET </t>
  </si>
  <si>
    <t>Stavba: Přestavba oddílu F - 3. NP, Vazební věznice Liberec, Pelhřimovská 347/3, 460 62 Liberec, Liberec II - Nové Město</t>
  </si>
  <si>
    <t xml:space="preserve"> 84 / 2016</t>
  </si>
  <si>
    <t>Česká republika - Vězeňská služba ČR, Soudní 1672/1a, 140 67 Praha 4</t>
  </si>
  <si>
    <t>TH Projekt s.r.o., Alšovice 233, 468 21 Pěnčín</t>
  </si>
  <si>
    <t>Datum: 11/2016</t>
  </si>
  <si>
    <t>0,3*0,23*5,1*4</t>
  </si>
  <si>
    <t>0,35*4,9*2*4</t>
  </si>
  <si>
    <t>(0,888*3*5,1*4+0,617*2*5,1*4+27*1,26*0,222*4)*1,08</t>
  </si>
  <si>
    <t>5,1*2+4,9*1,0*0,85=14,37*2*4</t>
  </si>
  <si>
    <t>(1,2+0,9)*2,3-1,2=3,63*6=21,78</t>
  </si>
  <si>
    <t>0,9*3,1=2,79*2=5,58</t>
  </si>
  <si>
    <t>chodba: 2,7*2,82+2,7*0,53*0,85=8,83-1,1*2,05=6,58*3=19,74</t>
  </si>
  <si>
    <t>místn. 3029:  5,1*2,3+4,9*1,0*0,85-1,6=14,30</t>
  </si>
  <si>
    <t>1,35*3,2-1,6=2,72</t>
  </si>
  <si>
    <t>14,37*0,08*4</t>
  </si>
  <si>
    <t>Příplatek za postupné betonování příček</t>
  </si>
  <si>
    <t>31136-2021</t>
  </si>
  <si>
    <t>Výztuž nad základových zdí ze svařovaných sítí</t>
  </si>
  <si>
    <t>4,44*2*14,37*4*1,2</t>
  </si>
  <si>
    <t>PC 003-002</t>
  </si>
  <si>
    <t>Příplatek za zámečnické zpracování výztuže přivařením k trnům</t>
  </si>
  <si>
    <t>PC 003-003</t>
  </si>
  <si>
    <t>Osazení a dodávka trnů DN 10/200 mm</t>
  </si>
  <si>
    <t>34229-1121</t>
  </si>
  <si>
    <t>Ukotvení příček plochými kotvami do konstrukce cihelné</t>
  </si>
  <si>
    <t>34229-1112</t>
  </si>
  <si>
    <t>Ukotvení příček polyuretanovou pěnou, tl. příčky přes 100 mm</t>
  </si>
  <si>
    <t>2,0*2*4+2,3*2*6+3,1*2+2,82*2*3+2,3*2+3,2</t>
  </si>
  <si>
    <t>5,4*9+2,9*3+1,35</t>
  </si>
  <si>
    <t>I 100:  8,34*(3*1,4+4*1,15*8)*1,08=0,37</t>
  </si>
  <si>
    <t>U 100: 3,2*2*10,6*1,08=0,07</t>
  </si>
  <si>
    <t>0,45*0,12*1,25*8+0,4*0,12*1,5</t>
  </si>
  <si>
    <t>1,15*0,1*2*8+1,4*0,1</t>
  </si>
  <si>
    <t>(2,6*2,9-1,1*2,05)*0,45=2,38</t>
  </si>
  <si>
    <t>1,0*2,25*0,55*4=4,95</t>
  </si>
  <si>
    <t>Příplatek za provedení drážky ve zdivu rozměru 250x100 mm současně při zdění</t>
  </si>
  <si>
    <t>2,25*4</t>
  </si>
  <si>
    <t>0,25*1,4*10*2+5,1*0,2</t>
  </si>
  <si>
    <t>0,95*1,0*10</t>
  </si>
  <si>
    <t>(1,2+0,8)*1,4-0,6*1,4=1,96*6+0,9*1,4*2*2</t>
  </si>
  <si>
    <t>0,3*4,9*2*4+114,96+27,36+36,76*2+2,6*2,9-1,1*2,05+1,2*2,3*2*4+((1,2+0,8)*1,0-0,6*0,6)*6+0,9*1,7*2</t>
  </si>
  <si>
    <t>5,2*0,65+4,95*(0,4+0,55+0,4)*8+5,2*0,4+1,4*0,5*2*10</t>
  </si>
  <si>
    <t>2,3*2*2*4+2,3*2*2+2,87*2*9+5,2=102,86*0,15</t>
  </si>
  <si>
    <t>3,1*4+4,95*8+2,3*6+5,2</t>
  </si>
  <si>
    <t>71,0*1,05</t>
  </si>
  <si>
    <t>3,0*1,05</t>
  </si>
  <si>
    <t>61232-5412</t>
  </si>
  <si>
    <t>Oprava vnitřních vápenných omítek stěn v rozsahu přes 10 do 30 % hladkých</t>
  </si>
  <si>
    <t>43,0*0,3*0,2=2,58</t>
  </si>
  <si>
    <t>1,0*0,55*9+1,1*0,2*3=5,61</t>
  </si>
  <si>
    <t>32,0*0,3*0,2+5,61</t>
  </si>
  <si>
    <t>267,87+16,8+72,92+14,65</t>
  </si>
  <si>
    <t>Ocelová zárubeň rozměru 600x1970 mm</t>
  </si>
  <si>
    <t>SP 64294-4121</t>
  </si>
  <si>
    <t>Osazení ocelových dveřních ocelových atypických rámů dodatečně, s vybetonováním prahu plochy do 2,5 m2 s řádným ukotvením (rámy demontované - 5 kusů)</t>
  </si>
  <si>
    <t>Dodávka atypických zárubní z jaklu 60x40x4 mm + kotvy pro dveře 750 x 1970 mm</t>
  </si>
  <si>
    <t>Dodávka atypických zárubní z jaklu 60x40x4 mm + kotvy pro dveře 1000 x 2000 mm</t>
  </si>
  <si>
    <t>Dodávka atypických zárubní z jaklu 60x40x4 mm + kotvy pro dveře 1100 x 2000 mm</t>
  </si>
  <si>
    <t>PC 003-004</t>
  </si>
  <si>
    <t>Hrubá výplň rýh maltou ve stěnách vnitřních</t>
  </si>
  <si>
    <t>2,65+4,9+2,0+0,8+0,55*2+0,1+1,3+0,4=13,25*6=79,50</t>
  </si>
  <si>
    <t>2,65+4,9+2,4+0,8+0,55*2+0,1=11,95*2=23,90</t>
  </si>
  <si>
    <t>Průběžný úklid po dobu provádění staveních prací</t>
  </si>
  <si>
    <t>den</t>
  </si>
  <si>
    <t>138,45+2,5*31,16</t>
  </si>
  <si>
    <t>SP 96807-2455</t>
  </si>
  <si>
    <t>Vybourání kovových dveřních zárubní plochy do 2,0 m2 pro opětovné použití</t>
  </si>
  <si>
    <t>1,25*4*3</t>
  </si>
  <si>
    <t>0,95*8</t>
  </si>
  <si>
    <t>0,95*2,30*0,55*8</t>
  </si>
  <si>
    <t>Vysekání rýh ve zdivu cihelném na MV nebo MVC do hloubky 100 mm a šířky do 300 mm</t>
  </si>
  <si>
    <t>2,3*4+0,4*4</t>
  </si>
  <si>
    <t>97403-1157</t>
  </si>
  <si>
    <t>97403-1154</t>
  </si>
  <si>
    <t>Vysekání rýh ve zdivu cihelném na MV nebo MVC do hloubky 100 mm a šířky do 150 mm</t>
  </si>
  <si>
    <t>2,8*2*3</t>
  </si>
  <si>
    <t>2,3*2*6+3,1*2</t>
  </si>
  <si>
    <t>2,8*2*3+2,3*2</t>
  </si>
  <si>
    <t>2,9*2</t>
  </si>
  <si>
    <t>2,25*2*4</t>
  </si>
  <si>
    <t>97403-1143</t>
  </si>
  <si>
    <t>Vysekání rýh ve zdivu cihelném na MV nebo MVC do hloubky 70 mm a šířky do 100 mm</t>
  </si>
  <si>
    <t>2,87*2*9</t>
  </si>
  <si>
    <t>97403-1142</t>
  </si>
  <si>
    <t>Vysekání rýh ve zdivu cihelném na MV nebo MVC do hloubky 70 mm a šířky do 70 mm</t>
  </si>
  <si>
    <t>97303-1513</t>
  </si>
  <si>
    <t>2*2*(9+2)</t>
  </si>
  <si>
    <t>Vysekání kapes ve zdivu cihelném pro kotvení upevňovacích prvků hl. do 150 mm</t>
  </si>
  <si>
    <t>Vysekání kapes ve zdivu cihelném v podhledu kleneb velikosti 100x100x50 mm</t>
  </si>
  <si>
    <t>97303-1716</t>
  </si>
  <si>
    <t>Sp 97303-1716</t>
  </si>
  <si>
    <t>Vysekání kapes v betonových podlahách velikosti 100x100x50 mm</t>
  </si>
  <si>
    <t>2*9+2</t>
  </si>
  <si>
    <t>2,2*0,55*2*8</t>
  </si>
  <si>
    <t>97404-2577</t>
  </si>
  <si>
    <t>Vysekání rýh v betonové podlaze do hloubky 200 mm, do šířky 300 mm</t>
  </si>
  <si>
    <t>13(voda) +11 (kanalizace)+19 (ÚT)</t>
  </si>
  <si>
    <t>43,0*2+0,4*10</t>
  </si>
  <si>
    <t>pro příčky    2,5*2*3+2,7</t>
  </si>
  <si>
    <t>97404-2534</t>
  </si>
  <si>
    <t>Vysekání rýh v betonové podlaze do hloubky 50 mm, do šířky 150 mm</t>
  </si>
  <si>
    <t>2,5*3</t>
  </si>
  <si>
    <t>0,95*1,0</t>
  </si>
  <si>
    <t>příprava podkladu pod keramický obklad:  (1,2+1,2+0,9)*1,4*2+(1,6+1,2+0,8)*1,4*6+(1,35+0,4+0,2)*1,4</t>
  </si>
  <si>
    <t>1,0*2,3*4</t>
  </si>
  <si>
    <t>Demontáž stávajícího podhledu v pásu pro opětovné použití včetně nosného roštu</t>
  </si>
  <si>
    <t>0,55*2*2,2*4</t>
  </si>
  <si>
    <t>1,3*2*2</t>
  </si>
  <si>
    <t>PC 093-004</t>
  </si>
  <si>
    <t>Montáž a dodávka madel pro imobily (WC) a následná demontáž dle pokynu TDI</t>
  </si>
  <si>
    <t>4,9*1,15*4</t>
  </si>
  <si>
    <t>4,9*4*0,25</t>
  </si>
  <si>
    <t>4,9*0,00025</t>
  </si>
  <si>
    <t>Úprava parapetu u nově osazeného okna</t>
  </si>
  <si>
    <t xml:space="preserve">Montáž a dodávka - okno dřevěného typu Euro, tepelně izolační zasklení dvojsklem Uw &lt; 1,2 W/m2K celé okno, Rw min. =32 dB, celoobvodové kování, barva dle stávajících, rozměru 950 x 900 - 1000 mm, </t>
  </si>
  <si>
    <t xml:space="preserve">Montáž vnitřních dveří jednokřídlových </t>
  </si>
  <si>
    <t>PC 766-005</t>
  </si>
  <si>
    <t>PC 766-008</t>
  </si>
  <si>
    <t>Montáž a úprava podhledu včetně nosného roštu včetně nutného doplněí (demontovaný podhled), napojení na stávající podhled</t>
  </si>
  <si>
    <t>Montáž, dodávka a zhotovení nosné konstrukce pro úpravu oken v celách, spojovací prostředky, ukotvení, nátěr</t>
  </si>
  <si>
    <t>2,87*2*9*5,45+0,18*2*9*5,45=299,21*1,10 (ztratné, spojovací prostředky)</t>
  </si>
  <si>
    <t>Montáž, dodávka a zhotovení odnímatelné části - úprava oken v celách, spojovací prostředky, ukotvení, nátěr, jeden kus hmotnost 65,92 kg/kus</t>
  </si>
  <si>
    <t>7,0*0,12*4+5,45*(1,25+0,83)*2*2+7,88*1,25*0,95*1,2=59,93*1,10 =65,92 kg/kus  (ztratné, spojovací prostředky)</t>
  </si>
  <si>
    <t>Montáž, dodávka a zhotovení zabezpečení kuchyně  - okno typ "A", spojovací prostředky, ukotvení, nátěr, jeden kus hmotnost 30,40 kg/kus</t>
  </si>
  <si>
    <t>0,12*0,12*4*39+(2,13+1,36)*2*2,42+(2,07+1,36)*2*0,98+0,1*4*4,46=27,64*1,10 =30,40 kg/kus  (ztratné, spojovací prostředky)</t>
  </si>
  <si>
    <t>Montáž a dodávka polykarbonátové dutinkové desky tl. 10 mm s UV ochranou, neprůhledná - opál včetně spojovacích prostředků a zaslepení dutinek v místě řezu, rozměru 1360 x 2130 mm</t>
  </si>
  <si>
    <t>Montáž, dodávka a zhotovení zabezpečení kuchyně  - okno typ "B", spojovací prostředky, ukotvení, nátěr, jeden kus hmotnost 31,14 kg/kus</t>
  </si>
  <si>
    <t>0,12*0,12*4*39+(2,33+1,26)*2*2,42+(2,28+1,24)*2*0,98+0,1*4*4,46=28,31*1,10 =31,14 kg/kus  (ztratné, spojovací prostředky)</t>
  </si>
  <si>
    <t>Montáž a dodávka polykarbonátové dutinkové desky tl. 10 mm s UV ochranou, neprůhledná - opál včetně spojovacích prostředků a zaslepení dutinek v místě řezu, rozměru 1240 x 2340 mm</t>
  </si>
  <si>
    <t>Montáž ocelových dveří (demontovaných resp. dodaných vězeňskou službou)</t>
  </si>
  <si>
    <t>PC 767-004</t>
  </si>
  <si>
    <t>PC 767-007</t>
  </si>
  <si>
    <t>PC 767-008</t>
  </si>
  <si>
    <t>PC 767-009</t>
  </si>
  <si>
    <t>2,6-1,1+0,4*2+(2,5-1,0)*2*3+1,0*4+0,3*2*8</t>
  </si>
  <si>
    <t>Dodávka keramické dlažby sokl řezaný</t>
  </si>
  <si>
    <t>20,10*0,1*1,2+7,92*1,1+21,65*1,15</t>
  </si>
  <si>
    <t>77157-3913</t>
  </si>
  <si>
    <t>kolem příček:  2,5*0,3*2*3+2,9*0,3=5,37</t>
  </si>
  <si>
    <t>ÚT: 19,5*0,4=7,80</t>
  </si>
  <si>
    <t>ZTI: 14,0 *0,4=5,60</t>
  </si>
  <si>
    <t>nové dveře: 1,2*0,3*8=2,88</t>
  </si>
  <si>
    <t>21,65 m2*12=259,8</t>
  </si>
  <si>
    <t>42,21+16,8</t>
  </si>
  <si>
    <t>59,01*1,1</t>
  </si>
  <si>
    <t>0,068*33+13*1,0*2,1*2</t>
  </si>
  <si>
    <t>Nátěr podlah epoxidový jednonásobný</t>
  </si>
  <si>
    <t>12,8*6+12,9*2+10,75+10,6+1,7</t>
  </si>
  <si>
    <t>Očištění podlah před nátěrem včetně případného odmaštění</t>
  </si>
  <si>
    <t>78382-1112</t>
  </si>
  <si>
    <t>Nátěry omítek a betonových povrchů syntetické 1 x základní, 2 x email</t>
  </si>
  <si>
    <t>(2,65+4,9+2,0+0,8+0,55*2+0,1+1,3+0,4=13,25*1,0*6=79,50</t>
  </si>
  <si>
    <t>(2,65+4,9+2,4+0,8+0,55*2+0,1=1195*1,0*2=23,90</t>
  </si>
  <si>
    <t xml:space="preserve"> PC 783-003</t>
  </si>
  <si>
    <t>832,39-267,87-16,8</t>
  </si>
  <si>
    <t>138,45*1,1+(2,65+4,9)*2*2,8*10+12,9*2+(3*2,5+31,16)*2*2,8+2,5*3*2=832,39-103,40</t>
  </si>
  <si>
    <t>Rozměření stavby</t>
  </si>
  <si>
    <t>Uzavírací kulový ventil DN15 ovládaný páčkou, závitový, mosaz</t>
  </si>
  <si>
    <t>ks</t>
  </si>
  <si>
    <t>Otopné těleso litinové 11čl. 500/220 + uchycení  na zeď</t>
  </si>
  <si>
    <t>Otopné těleso litinové 15čl. 500/160 + uchycení  na zeď</t>
  </si>
  <si>
    <t>Otopné těleso litinové 21čl. 500/160 + uchycení  na zeď</t>
  </si>
  <si>
    <t>Otopné těleso litinové 12 čl. 500/160 + uchycení na zeď, úprava stávajícího</t>
  </si>
  <si>
    <t>Otopné těleso litinové 24 čl. 500/160 + uchycení na zeď, úprava stávajícího</t>
  </si>
  <si>
    <t>Radiátorová růžice  5/4"</t>
  </si>
  <si>
    <t>Radiátorová růžice  5/4" - 1/2"</t>
  </si>
  <si>
    <t>Radiátorové šroubení přímé s uzavíráním DN15</t>
  </si>
  <si>
    <t>Radiátorový ventil přímý pro samotížné soustavy Kvs=1,35, DN15</t>
  </si>
  <si>
    <t>Radiátorový odvzdušňovací ventil  DN15</t>
  </si>
  <si>
    <t>Kulový uzávěr plnoprůtočný,  ovládaný páčkou, DN15</t>
  </si>
  <si>
    <t>Potrubí  ocel DN15, 2x nátěr, uchycení</t>
  </si>
  <si>
    <t>Potrubí  ocel DN20, 2x nátěr,  izolace tl.20mm, uchycení</t>
  </si>
  <si>
    <t>Tvarovky pro změny směru, T-kusy</t>
  </si>
  <si>
    <t>kpl</t>
  </si>
  <si>
    <t>Napojení na stávající stoupačky</t>
  </si>
  <si>
    <t>Demontáže</t>
  </si>
  <si>
    <t>Montáž, doprava</t>
  </si>
  <si>
    <t>Zkoušky, uvedení do provozu</t>
  </si>
  <si>
    <t>Dokumentace skutečného provedení</t>
  </si>
  <si>
    <t>Potrubí ø 20x3,4, PPR 20, PN20 + izolace Tubex 13 mm + uchycení</t>
  </si>
  <si>
    <t>Potrubí ø 25x4,2, PPR 20, PN20 + izolace Tubex 13 mm + uchycení</t>
  </si>
  <si>
    <t xml:space="preserve">Kolena, T kusy , redukce  , křížení, pomocné materiály </t>
  </si>
  <si>
    <t>Stojánková vodovodní umyvadlová páková baterie + napojovací hadice + uzávěry</t>
  </si>
  <si>
    <t>Kulový uzávěr plnoprůtočný, atest pitná voda ovládaný páčkou, DN15</t>
  </si>
  <si>
    <t>Kulový uzávěr plnoprůtočný, atest pitná voda ovládaný páčkou, DN20</t>
  </si>
  <si>
    <t>Přechodka s vnitřním závitem 20-1/2"</t>
  </si>
  <si>
    <t>Přechodka s vnitřním závitem 25-3/4"</t>
  </si>
  <si>
    <t>Tvarovky,pomocné materiály</t>
  </si>
  <si>
    <t>Kanalizace vnitřní:</t>
  </si>
  <si>
    <t>Vodovod vnitřní:</t>
  </si>
  <si>
    <t>Potrubí 40-0,25   - materiál PP</t>
  </si>
  <si>
    <t>Potrubí 40-1,0   - materiál PP</t>
  </si>
  <si>
    <t>Potrubí 40-2,0   - materiál PP</t>
  </si>
  <si>
    <t>Potrubí 110-0,25  - materiál PP</t>
  </si>
  <si>
    <t>Potrubí 110-0,5  - materiál PP</t>
  </si>
  <si>
    <t>Potrubí 110-1   - materiál PP</t>
  </si>
  <si>
    <t>Koleno 40-45  - materiál PP</t>
  </si>
  <si>
    <t>PC 767-006</t>
  </si>
  <si>
    <t>97731-1112</t>
  </si>
  <si>
    <t>Obklady keramické</t>
  </si>
  <si>
    <t>78147-4117</t>
  </si>
  <si>
    <t>78147-9191</t>
  </si>
  <si>
    <t>Příplatek k cenám za plochu do 10 m2 jednotlivě</t>
  </si>
  <si>
    <t>PC 781-001</t>
  </si>
  <si>
    <t>97103-3651</t>
  </si>
  <si>
    <t>Vybourání otvoru ve zdivu cihelném plochy do 4,0 m2 tl. do 600 mm</t>
  </si>
  <si>
    <t>77147-4112</t>
  </si>
  <si>
    <t>94910-1111</t>
  </si>
  <si>
    <t>61214-2001</t>
  </si>
  <si>
    <t>Potažení vnitřních ploch pletivem v ploše nebo pruzích, na plném podkladu sklovláknitým v tlačením do tmelu stěn</t>
  </si>
  <si>
    <t>/9/</t>
  </si>
  <si>
    <t>/10/</t>
  </si>
  <si>
    <t>/11/</t>
  </si>
  <si>
    <t>t</t>
  </si>
  <si>
    <t>kus</t>
  </si>
  <si>
    <t>Svislé konstrukce</t>
  </si>
  <si>
    <t>Úpravy povrchů, podlahy, osazování</t>
  </si>
  <si>
    <t>99801-7002</t>
  </si>
  <si>
    <t>Příplatek k cenám s omezením mechanizace výšky přes 6 do 12 m</t>
  </si>
  <si>
    <t>96703-1132</t>
  </si>
  <si>
    <t>Přisekání plošné nebo rovných ostění zdiva po hrubém vybourání otvoru na MVC</t>
  </si>
  <si>
    <t>Rekapitulace - práce HSV (montáž a dodávka)</t>
  </si>
  <si>
    <t>Rekapitulace - práce HSV (montáž a dodávka) celkem</t>
  </si>
  <si>
    <t>Rekapitulace - práce PSV (montáž a dodávka) celkem</t>
  </si>
  <si>
    <t>JKSO:</t>
  </si>
  <si>
    <t>P.Č.</t>
  </si>
  <si>
    <t>Kód položky</t>
  </si>
  <si>
    <t>Popis</t>
  </si>
  <si>
    <t>MJ</t>
  </si>
  <si>
    <t>Množství celkem</t>
  </si>
  <si>
    <t>Část: Stavební část</t>
  </si>
  <si>
    <t>A.</t>
  </si>
  <si>
    <t>B.</t>
  </si>
  <si>
    <t>hod</t>
  </si>
  <si>
    <t>Cena celkem      (Kč)</t>
  </si>
  <si>
    <t>Cena jednotková (Kč)</t>
  </si>
  <si>
    <t>Cena celkem     (Kč)</t>
  </si>
  <si>
    <t>Hmotnost    (t)</t>
  </si>
  <si>
    <t>Hmotnost celkem (t)</t>
  </si>
  <si>
    <t>Hmotnost sutě (t)</t>
  </si>
  <si>
    <t>78177-9191</t>
  </si>
  <si>
    <t>Přizdívka z cihel ostění s ozubem s vysekáním kapes pro zavázání tl. přes 80 mm do 150 mm</t>
  </si>
  <si>
    <t>62214-3004</t>
  </si>
  <si>
    <t>APU lišta</t>
  </si>
  <si>
    <t>Lišta rohová s tkaninou</t>
  </si>
  <si>
    <t>61231-1141</t>
  </si>
  <si>
    <t>Montáž a dodávka vnitřních parapetních desek šířky do 450 mm, plastových alt. postforming alt. keramických (vč. doplnění ostění)</t>
  </si>
  <si>
    <t>Náklady na zkoušky např. odtrhové, přídržnosti atd. a sondy do stávajících konstrukcí stěn, stropů atd.  v rámci realizace stavby</t>
  </si>
  <si>
    <t>PC 741-001</t>
  </si>
  <si>
    <t>PC 741-002</t>
  </si>
  <si>
    <t>PC 741-003</t>
  </si>
  <si>
    <t>PC 741-004</t>
  </si>
  <si>
    <t>PC 741-005</t>
  </si>
  <si>
    <t>PC 741-014</t>
  </si>
  <si>
    <t>ALP</t>
  </si>
  <si>
    <t>31794-4321</t>
  </si>
  <si>
    <t>Válcované nosníky dodatečně osazované do připravených otvorů do č. 12</t>
  </si>
  <si>
    <t>PC 721 - 001</t>
  </si>
  <si>
    <t>Řezání stávajících betonových mazanin bez vyztužení tl. do 50 mm</t>
  </si>
  <si>
    <t>Řezání stávajících betonových mazanin bez vyztužení tl. do přes 50 do 100 mm</t>
  </si>
  <si>
    <t xml:space="preserve">Montáž omítkového profilu začišťovacího (APU lišty) </t>
  </si>
  <si>
    <t>Příčky z pórobetonových přesných příčkovek tl. 75 mm, hmotnosti 500 kg/m3</t>
  </si>
  <si>
    <t>31714-2221</t>
  </si>
  <si>
    <t>Překlady nenosné z pórobetonu tl. 100 mm světlost otvoru do 1010 mm</t>
  </si>
  <si>
    <t>Základní rozpočtové náklady</t>
  </si>
  <si>
    <t>Základní rozpočtové náklady celkem</t>
  </si>
  <si>
    <t>Územní vlivy</t>
  </si>
  <si>
    <t>Provozní vlivy</t>
  </si>
  <si>
    <t>99701-3501</t>
  </si>
  <si>
    <t>99701-3509</t>
  </si>
  <si>
    <t>99701-3311</t>
  </si>
  <si>
    <t>Montáž a demontáž shozu suti výšky do 10 m</t>
  </si>
  <si>
    <t xml:space="preserve">Zařízení staveniště </t>
  </si>
  <si>
    <t>Krycí list rozpočtu</t>
  </si>
  <si>
    <t xml:space="preserve">D. </t>
  </si>
  <si>
    <t>DPH 15,0 %</t>
  </si>
  <si>
    <t>99876-7202</t>
  </si>
  <si>
    <t xml:space="preserve">Přesun hmot pro konstrukce zámečnické v objektech výšky do 12 m </t>
  </si>
  <si>
    <t>Parotěsné ošetření připojovací spáry ze strany interiéru</t>
  </si>
  <si>
    <t>Paropropustné ošetření připojovací spáry ze strany exterieru</t>
  </si>
  <si>
    <t>PC 006-003</t>
  </si>
  <si>
    <t>PC 006-004</t>
  </si>
  <si>
    <t>PC 006-005</t>
  </si>
  <si>
    <t>PC 006-006</t>
  </si>
  <si>
    <t>PC 006-007</t>
  </si>
  <si>
    <t>PC 096-001</t>
  </si>
  <si>
    <t>PC 096-002</t>
  </si>
  <si>
    <t>Vysekání kapes pro zavázání nových zdí do tl. 450 mm</t>
  </si>
  <si>
    <t>Příplatek za první a každý další den použití shozu k ceně - 3311</t>
  </si>
  <si>
    <t>64294-4121</t>
  </si>
  <si>
    <t>PC 764-001</t>
  </si>
  <si>
    <t>Osazení ocelových dveřních zárubní dodatečně, s vybetonováním prahu plochy do 2,5 m2</t>
  </si>
  <si>
    <t>Ocelová zárubeň rozměru 800x1970 mm</t>
  </si>
  <si>
    <t>Zakrývání vnitřních ploch před znečištěním obalením folii a přelepením páskou (okna, dveře)</t>
  </si>
  <si>
    <t>Začištění vnitřních omítek kolem oken, dveří, podlah, obkladu</t>
  </si>
  <si>
    <t>Konstrukce klempířské poplastovaný plech dle PD</t>
  </si>
  <si>
    <t>Omítka vápenná vnitřních ploch dvouvrstvá tl. jádrové omítky do 10 mm, štuková stěn</t>
  </si>
  <si>
    <t>61231-1191</t>
  </si>
  <si>
    <t>Příplatek k cenám za každých 5 mm tloušťky omítky přes 10 mm stěn</t>
  </si>
  <si>
    <t>PC 006-001</t>
  </si>
  <si>
    <t>PC 006-002</t>
  </si>
  <si>
    <t>Bednění bočnic ztužujících pásů a věnců vč. vzpěr odstranění</t>
  </si>
  <si>
    <t>41736-1821</t>
  </si>
  <si>
    <t>Výztuž ztužujících pásů a věnců z bet. oceli 10505</t>
  </si>
  <si>
    <t>PC 003-001</t>
  </si>
  <si>
    <t>Vysekání rýh pro vtahování nosníků do zdi do hl. 150 mm a výšky 150 mm</t>
  </si>
  <si>
    <t>99801-1002</t>
  </si>
  <si>
    <t>96203-1132</t>
  </si>
  <si>
    <t>97403-1664</t>
  </si>
  <si>
    <t>Vyzdívka mezi nosníky z CPP na MVC</t>
  </si>
  <si>
    <t>34624-4381</t>
  </si>
  <si>
    <t xml:space="preserve"> </t>
  </si>
  <si>
    <t>/1/</t>
  </si>
  <si>
    <t>/2/</t>
  </si>
  <si>
    <t>/3/</t>
  </si>
  <si>
    <t>/4/</t>
  </si>
  <si>
    <t>Kč</t>
  </si>
  <si>
    <t>%</t>
  </si>
  <si>
    <t>Přesun hmot</t>
  </si>
  <si>
    <t>m</t>
  </si>
  <si>
    <t>m3</t>
  </si>
  <si>
    <t>Ostatní náklady stavby - viz. oddíl 95</t>
  </si>
  <si>
    <t>Ostatní náklady stavby</t>
  </si>
  <si>
    <t>PC 950-001</t>
  </si>
  <si>
    <t>PC 950-002</t>
  </si>
  <si>
    <t>PC 950-003</t>
  </si>
  <si>
    <t>PC 950-004</t>
  </si>
  <si>
    <t>Omítka malých ploch vnitřních stěn štuková plochy do 0,09 m2</t>
  </si>
  <si>
    <t>61232-5221</t>
  </si>
  <si>
    <t>Omítka malých ploch vnitřních stěn štuková plochy přes 0,09 m2 do 0,25 m2</t>
  </si>
  <si>
    <t>61232-5222</t>
  </si>
  <si>
    <t>61999-5001</t>
  </si>
  <si>
    <t>61232-5302</t>
  </si>
  <si>
    <t>62214-3003</t>
  </si>
  <si>
    <t>Příplatek k cenám za každý další 1 mm tloušťky min. pevnosti 15 MPa</t>
  </si>
  <si>
    <t>Vybourání dřevěných rámů oken dvojitých plochy do 1 m2</t>
  </si>
  <si>
    <t>97303-1813</t>
  </si>
  <si>
    <t>97303-1812</t>
  </si>
  <si>
    <t>Vysekání kapes pro zavázání nových příček tl. do 100 mm</t>
  </si>
  <si>
    <t>97303-1826</t>
  </si>
  <si>
    <t>Vodorovné konstrukce</t>
  </si>
  <si>
    <t>Dokumentace skutečného provedení stavby</t>
  </si>
  <si>
    <t>Předání a převzetí díla</t>
  </si>
  <si>
    <t>78411-1031</t>
  </si>
  <si>
    <t>Omytí podkladu stěn v místnostech do 3,80 m</t>
  </si>
  <si>
    <t>78421-1131</t>
  </si>
  <si>
    <t>Zednické přípomoce - sekání rýh, prostupů, hrubá výplň rýh, zazdívka prostupů, likvidace suti, lešení pracovní, hrubý úklid</t>
  </si>
  <si>
    <t>Malby z malířských směsí tekutých minimálně otěruvzdorných,  dvojnásobné v místnostech výšky do 3,80 m</t>
  </si>
  <si>
    <t>PC 093-002</t>
  </si>
  <si>
    <t>PC 093-003</t>
  </si>
  <si>
    <t>34227-2248</t>
  </si>
  <si>
    <t>31127-1195</t>
  </si>
  <si>
    <t>Celkové náklady stavby včetně DPH (C.+E1.+E2.)</t>
  </si>
  <si>
    <t>Příplatek za zalévání dutin betonem</t>
  </si>
  <si>
    <t>31131-1911</t>
  </si>
  <si>
    <t>Nadzákladové zdi z betonu prostého třídy C 16/20</t>
  </si>
  <si>
    <t>34227-2523</t>
  </si>
  <si>
    <t>Náklady na umístění stavby + ostatní náklady</t>
  </si>
  <si>
    <t>Celkové náklady stavby bez DPH (A.+B.)</t>
  </si>
  <si>
    <t xml:space="preserve">C. </t>
  </si>
  <si>
    <t>31714-2321</t>
  </si>
  <si>
    <t>Překlady nenosné z pórobetonu tl. 150 mm světlost otvoru do 1010 mm</t>
  </si>
  <si>
    <t>Izolace proti vodě nátěrem penetračním vodorovně</t>
  </si>
  <si>
    <t>DPH 21,0 %</t>
  </si>
  <si>
    <t>Základna</t>
  </si>
  <si>
    <t>Rekapitulace - práce PSV (montáž a dodávka)</t>
  </si>
  <si>
    <t>Nátěr ocelových zárubní syntetický 1x základní, 2x email</t>
  </si>
  <si>
    <t>Nátěry zámečnických konstrukcí syntetické 1x antikorozní, 1x základní, 2x email</t>
  </si>
  <si>
    <t>Vysekání kapes pro zavázání nových zdí do tl. 600 mm</t>
  </si>
  <si>
    <t>99871-1202</t>
  </si>
  <si>
    <t>Přesun hmot pro izolace proti vodě v objektech výšky do 12 m</t>
  </si>
  <si>
    <t>99876-4202</t>
  </si>
  <si>
    <t xml:space="preserve">Přesun hmot pro konstrukce klempířské v objektech výšky do 12 m </t>
  </si>
  <si>
    <t>99876-6202</t>
  </si>
  <si>
    <t xml:space="preserve">Přesun hmot pro konstrukce truhlářské v objektech výšky do 12 m </t>
  </si>
  <si>
    <t>Omítka vápenná vnitřních ploch dvouvrstvá tl. jádrové omítky do 10 mm, hladká stěn</t>
  </si>
  <si>
    <t>97801-3141</t>
  </si>
  <si>
    <t>97801-3191</t>
  </si>
  <si>
    <t>Ztužující pásy a věnce z betonu železového C 16/20</t>
  </si>
  <si>
    <t>Elektromontážní práce - Silnoproud</t>
  </si>
  <si>
    <t>Práce spojené s bouráním a demontážemi nezahrnuté ve výše uvedených položkách - nutno doložit dle skutečnosti</t>
  </si>
  <si>
    <t>61231-1121</t>
  </si>
  <si>
    <t>Pomocné stavební práce - dodatečně požadované a odsouhlasené - nutno doložit dle skutečnosti</t>
  </si>
  <si>
    <t>Přesun hmot pro budovy občanské výstavby, bydlení, výrobu a služby s konstrukcí zděnou výšky do 12 m</t>
  </si>
  <si>
    <t>99701-3113</t>
  </si>
  <si>
    <t>PC 741-006</t>
  </si>
  <si>
    <t>PC 731-004</t>
  </si>
  <si>
    <t>PC 731-005</t>
  </si>
  <si>
    <t xml:space="preserve">Přesun hmot pro obklady keramické v objektech výšky do 12 m </t>
  </si>
  <si>
    <t>78322-1112</t>
  </si>
  <si>
    <t>PC 741-012</t>
  </si>
  <si>
    <t>PC 741-013</t>
  </si>
  <si>
    <t>Dokončující konstrukce a práce</t>
  </si>
  <si>
    <t>95290-1111</t>
  </si>
  <si>
    <t>Vyčištění budov občanské vybavenosti výšky do 4 m</t>
  </si>
  <si>
    <t>Bourání</t>
  </si>
  <si>
    <t>96806-2354</t>
  </si>
  <si>
    <t>61232-5121</t>
  </si>
  <si>
    <t>Vápenocementová omítka rýh štuková ve stěnách šířky do 150 mm</t>
  </si>
  <si>
    <t>97502-2341</t>
  </si>
  <si>
    <t>Podchycení nadzákladového zdiva dřevěnou výztuhou  v. podchycení do 3 m, tl. zdiva přes 450 do 600 mm, délka podchycení do 3 m</t>
  </si>
  <si>
    <t xml:space="preserve">Poplatek za uložení odpadu na skládce - stavební suť </t>
  </si>
  <si>
    <t>63131-9012</t>
  </si>
  <si>
    <t>Příplatek za úpravu povrchu přehlazením, mazanina tl. přes 80 mm do 120 mm</t>
  </si>
  <si>
    <t>PC 767-005</t>
  </si>
  <si>
    <t>Náklady na umístění stavby + ostatní náklady celkem</t>
  </si>
  <si>
    <t xml:space="preserve">Vnitrostaveništní doprava suti vodorovně do 50 m, svisle s použitím mechanizace výšky do 12 m </t>
  </si>
  <si>
    <t>99701-3321</t>
  </si>
  <si>
    <t>Vysekání kapes pro zavázání nových příček tl. do 150 mm</t>
  </si>
  <si>
    <t>97303-1825</t>
  </si>
  <si>
    <t>Činnost s projektovou dokumentací</t>
  </si>
  <si>
    <t>PC 950-008</t>
  </si>
  <si>
    <t>PC 950-009</t>
  </si>
  <si>
    <t>Billboard a označení staveniště</t>
  </si>
  <si>
    <t>Ostatní inženýrská a kompletační činnost</t>
  </si>
  <si>
    <t>Podlahy z dlaždic</t>
  </si>
  <si>
    <t>77157-4116</t>
  </si>
  <si>
    <t>Montáž podlah z dlaždic keramických lepených flexibilním lepidlem hladkých do 25 ks/m2</t>
  </si>
  <si>
    <t>77159-1111</t>
  </si>
  <si>
    <t>Penetrace podkladu</t>
  </si>
  <si>
    <t>PC 771-001</t>
  </si>
  <si>
    <t>PC 771-002</t>
  </si>
  <si>
    <t>Montáž a dodávka přechodové lišty</t>
  </si>
  <si>
    <t>m2</t>
  </si>
  <si>
    <t>/5/</t>
  </si>
  <si>
    <t>/6/</t>
  </si>
  <si>
    <t>/7/</t>
  </si>
  <si>
    <t>/8/</t>
  </si>
  <si>
    <t>Montáž soklíku z dlaždic keramických lepených flexibilním tmelem rovných výšky do 90 mm</t>
  </si>
  <si>
    <t>77199-0111</t>
  </si>
  <si>
    <t>Vyrovnání podkladní vrstvy samonivelační stěrkou tl. 4 mm pro pevnosti 15 MPa</t>
  </si>
  <si>
    <t>77199-0191</t>
  </si>
  <si>
    <t>Lešení pomocné pracovní pro zatížení do 150 kg/m2 o výšce lešeňové podlahy do 1,9 m</t>
  </si>
  <si>
    <t>PC 731-023</t>
  </si>
  <si>
    <t>Hmotnost sutě celkem (t)</t>
  </si>
  <si>
    <t>Fotodokumentace</t>
  </si>
  <si>
    <t>PC 950-006</t>
  </si>
  <si>
    <t>PC 950-007</t>
  </si>
  <si>
    <t>PC 711-002</t>
  </si>
  <si>
    <t xml:space="preserve"> PC 783-002</t>
  </si>
  <si>
    <t>soub</t>
  </si>
  <si>
    <t>Dodávka obkladu keramického</t>
  </si>
  <si>
    <t>PC 781-002</t>
  </si>
  <si>
    <t>Montáž a dodávka ukončovacích lišt plastových</t>
  </si>
  <si>
    <t>99877-1202</t>
  </si>
  <si>
    <t xml:space="preserve">Přesun hmot pro podlahy z dlaždic v objektech výšky do 12 m </t>
  </si>
  <si>
    <t>99878-1202</t>
  </si>
  <si>
    <t xml:space="preserve">Objekt: </t>
  </si>
  <si>
    <t>/12/</t>
  </si>
  <si>
    <t>Odkaz na výkres</t>
  </si>
  <si>
    <t>Nátěry</t>
  </si>
  <si>
    <t>Malby</t>
  </si>
  <si>
    <t>Práce HSV (montáž a dodávka)</t>
  </si>
  <si>
    <t>Práce PSV (montáž a dodávka)</t>
  </si>
  <si>
    <t>Zakázka číslo:</t>
  </si>
  <si>
    <t>Rozpočet zpracoval:</t>
  </si>
  <si>
    <t>Soupis prací je sestaven s využitím položek Cenové soustavy ÚRS.</t>
  </si>
  <si>
    <t>"R" položky nejsou specifikovány v ceníku ÚRS,ale jsou zpracovány individuálně</t>
  </si>
  <si>
    <t xml:space="preserve"> PC 783-001</t>
  </si>
  <si>
    <t>Zdravotechnika</t>
  </si>
  <si>
    <t>CCTV</t>
  </si>
  <si>
    <t>Kamerový systém</t>
  </si>
  <si>
    <t>materiál</t>
  </si>
  <si>
    <t>popis</t>
  </si>
  <si>
    <t>počet</t>
  </si>
  <si>
    <t>cena/ks/m</t>
  </si>
  <si>
    <t>celkem</t>
  </si>
  <si>
    <t>věznice</t>
  </si>
  <si>
    <t>barevná kamera 650Tvř, v bezp. krytu</t>
  </si>
  <si>
    <t>objektiv s automatickou clonou 3-8mm</t>
  </si>
  <si>
    <t>zdroj 24V</t>
  </si>
  <si>
    <t>dělený obraz ( možno po doplnění HDD i záznam )</t>
  </si>
  <si>
    <t>záznamové zařízení pro 8 kamer, komprese H.264 možnost 2x HDD až 8TB, 200 snímků za sekundu</t>
  </si>
  <si>
    <t>vybavení OS</t>
  </si>
  <si>
    <t>FULL HD zobrazovací displej, úhlopříčka 60˝ ( 152 cm ), rozlišení 1920 x 1080 pixelů, HDMI, USB, D-Sub 15, RS232C,</t>
  </si>
  <si>
    <t>vybavení dozorny</t>
  </si>
  <si>
    <t>32" IPS displej s podsvícením E-LED</t>
  </si>
  <si>
    <t>instalace a kabeláž</t>
  </si>
  <si>
    <t>RG6</t>
  </si>
  <si>
    <t xml:space="preserve"> kabel pro kamery</t>
  </si>
  <si>
    <t>CYSY2x1,5</t>
  </si>
  <si>
    <t>napájecí kabel pro kamery</t>
  </si>
  <si>
    <t>vizualizace</t>
  </si>
  <si>
    <t>zanesení do vizualizačních map</t>
  </si>
  <si>
    <t>položení kabeláže</t>
  </si>
  <si>
    <t>instalace koncových prvků</t>
  </si>
  <si>
    <t>nastavení</t>
  </si>
  <si>
    <t>nastavení systému a zprovoznění</t>
  </si>
  <si>
    <t>přesuny</t>
  </si>
  <si>
    <t>dobrava materiálu a osob</t>
  </si>
  <si>
    <t>DZ</t>
  </si>
  <si>
    <t>Dorozumívací zařízení</t>
  </si>
  <si>
    <t>Dozorna</t>
  </si>
  <si>
    <t>H-16</t>
  </si>
  <si>
    <t>deska pro připojení 16 hlásek</t>
  </si>
  <si>
    <t>Hproc+Hanalog</t>
  </si>
  <si>
    <t>zesilovače s procesorem</t>
  </si>
  <si>
    <t>OP 816</t>
  </si>
  <si>
    <t>ovládací pultík 16 tlačítek pro dozornu</t>
  </si>
  <si>
    <t>videotelefon</t>
  </si>
  <si>
    <t>zařízení pro dva vstupy s možností otevření,digitalní dvoudrátová linka</t>
  </si>
  <si>
    <t>celová hláska odolná pro systém ellicom</t>
  </si>
  <si>
    <t>mont.díl</t>
  </si>
  <si>
    <t>montážní krabice pro hlásky - do zdi</t>
  </si>
  <si>
    <t>CS</t>
  </si>
  <si>
    <t>celové tlačítko odolné, celokovové</t>
  </si>
  <si>
    <t>LED</t>
  </si>
  <si>
    <t>žluté světlo - indikace stisknutí celového člatítka</t>
  </si>
  <si>
    <t>DS</t>
  </si>
  <si>
    <t>dveřní signalizace - dveřní kontakt kovový</t>
  </si>
  <si>
    <t>STA</t>
  </si>
  <si>
    <t>zásuvka pro rozvot společné televizní antény</t>
  </si>
  <si>
    <t>rozbočovač</t>
  </si>
  <si>
    <t>rozbočovač STA 1/8</t>
  </si>
  <si>
    <t>Výkaz výměr oddíl F - SaSZP</t>
  </si>
</sst>
</file>

<file path=xl/styles.xml><?xml version="1.0" encoding="utf-8"?>
<styleSheet xmlns="http://schemas.openxmlformats.org/spreadsheetml/2006/main">
  <numFmts count="5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  <numFmt numFmtId="166" formatCode="#,##0.0000"/>
    <numFmt numFmtId="167" formatCode="####;\-####"/>
    <numFmt numFmtId="168" formatCode="#,##0.00;\-#,##0.00"/>
    <numFmt numFmtId="169" formatCode="#,##0.000;\-#,##0.000"/>
    <numFmt numFmtId="170" formatCode="#,##0.00000;\-#,##0.00000"/>
    <numFmt numFmtId="171" formatCode="#,##0;\-#,##0"/>
    <numFmt numFmtId="172" formatCode="#,##0.0;\-#,##0.0"/>
    <numFmt numFmtId="173" formatCode="#,##0.00000"/>
    <numFmt numFmtId="174" formatCode="0.0"/>
    <numFmt numFmtId="175" formatCode="#,##0.00\ &quot;Kč&quot;"/>
    <numFmt numFmtId="176" formatCode="d/m/yyyy;@"/>
    <numFmt numFmtId="177" formatCode="_(#,##0&quot;.&quot;_);;;_(@_)"/>
    <numFmt numFmtId="178" formatCode="_(#,##0.0??;[Red]\-\ #,##0.0??;[Blue]&quot;–&quot;???;_(@_)"/>
    <numFmt numFmtId="179" formatCode="_(#,##0.00_);[Red]\-\ #,##0.00_);[Blue]&quot;–&quot;??;_(@_)"/>
    <numFmt numFmtId="180" formatCode="_(#,##0_);[Red]\-\ #,##0_);[Blue]&quot;–&quot;??;_(@_)"/>
    <numFmt numFmtId="181" formatCode="_-* #,##0\ _K_č_-;\-* #,##0\ _K_č_-;_-* &quot;-&quot;??\ _K_č_-;_-@_-"/>
    <numFmt numFmtId="182" formatCode="#,##0.00_ ;[Red]\-#,##0.00\ "/>
    <numFmt numFmtId="183" formatCode="#,##0.00&quot; Kč&quot;"/>
    <numFmt numFmtId="184" formatCode="_(#,##0\._);;;_(@_)"/>
    <numFmt numFmtId="185" formatCode="_(#,##0.0??;[Red]&quot;- &quot;#,##0.0??;[Blue]\–???;_(@_)"/>
    <numFmt numFmtId="186" formatCode="_(#,##0.00_);[Red]&quot;- &quot;#,##0.00_);[Blue]\–??;_(@_)"/>
    <numFmt numFmtId="187" formatCode="#,##0\ &quot;Kč&quot;"/>
    <numFmt numFmtId="188" formatCode="_(#,##0.0??;\-\ #,##0.0??;&quot;–&quot;???;_(@_)"/>
    <numFmt numFmtId="189" formatCode="_(#,##0_);[Red]\-\ #,##0_);&quot;–&quot;??;_(@_)"/>
    <numFmt numFmtId="190" formatCode="_(#,##0.00_);[Red]\-\ #,##0.00_);&quot;–&quot;??;_(@_)"/>
    <numFmt numFmtId="191" formatCode="&quot;O.&quot;00"/>
    <numFmt numFmtId="192" formatCode="0.000"/>
    <numFmt numFmtId="193" formatCode="_(#,##0.0?;\-\ #,##0.0?;&quot;–&quot;???;_(@_)"/>
    <numFmt numFmtId="194" formatCode="_(#,##0.00_);[Red]&quot;- &quot;#,##0.00_);\–??;_(@_)"/>
    <numFmt numFmtId="195" formatCode="#,##0.000\ &quot;Kč&quot;"/>
    <numFmt numFmtId="196" formatCode="0.00%;\-0.00%"/>
    <numFmt numFmtId="197" formatCode="dd\.mm\.yyyy"/>
    <numFmt numFmtId="198" formatCode="#,##0\ [$Kč-405]"/>
    <numFmt numFmtId="199" formatCode="#,##0.00_*&quot;Kč&quot;;\-#,##0.00_*&quot;Kč&quot;"/>
    <numFmt numFmtId="200" formatCode="#,##0_*&quot;Kč&quot;;\-#,##0_*&quot;Kč&quot;"/>
    <numFmt numFmtId="201" formatCode="0.0%"/>
    <numFmt numFmtId="202" formatCode="0.000%"/>
    <numFmt numFmtId="203" formatCode="#,##0.00_ ;\-#,##0.00\ "/>
    <numFmt numFmtId="204" formatCode="000\ 00"/>
    <numFmt numFmtId="205" formatCode="#,##0&quot; Kč&quot;"/>
    <numFmt numFmtId="206" formatCode="###\ ###\ ###\ ##0.000"/>
    <numFmt numFmtId="207" formatCode="###\ ###\ ###\ ##0.00"/>
    <numFmt numFmtId="208" formatCode="_-* #,##0.0\ &quot;Kč&quot;_-;\-* #,##0.0\ &quot;Kč&quot;_-;_-* &quot;-&quot;??\ &quot;Kč&quot;_-;_-@_-"/>
    <numFmt numFmtId="209" formatCode="0.0000"/>
    <numFmt numFmtId="210" formatCode="#,##0&quot;,-&quot;;&quot;-- &quot;#,##0&quot;,-&quot;"/>
  </numFmts>
  <fonts count="78">
    <font>
      <sz val="10"/>
      <name val="Arial"/>
      <family val="0"/>
    </font>
    <font>
      <sz val="10"/>
      <name val="Helv"/>
      <family val="0"/>
    </font>
    <font>
      <sz val="8"/>
      <name val="Arial"/>
      <family val="2"/>
    </font>
    <font>
      <b/>
      <sz val="14"/>
      <color indexed="10"/>
      <name val="Arial CE"/>
      <family val="0"/>
    </font>
    <font>
      <sz val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8"/>
      <name val="Arial"/>
      <family val="2"/>
    </font>
    <font>
      <sz val="8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 CE"/>
      <family val="2"/>
    </font>
    <font>
      <i/>
      <sz val="10"/>
      <name val="Helv"/>
      <family val="0"/>
    </font>
    <font>
      <b/>
      <sz val="13"/>
      <name val="Arial CE"/>
      <family val="0"/>
    </font>
    <font>
      <b/>
      <sz val="10"/>
      <name val="Arial"/>
      <family val="2"/>
    </font>
    <font>
      <sz val="10"/>
      <name val="Arial CE"/>
      <family val="0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b/>
      <sz val="10"/>
      <name val="Arial CE"/>
      <family val="0"/>
    </font>
    <font>
      <sz val="8"/>
      <color indexed="8"/>
      <name val="Arial CE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8"/>
      <color indexed="12"/>
      <name val="Trebuchet MS"/>
      <family val="2"/>
    </font>
    <font>
      <sz val="8"/>
      <name val="Trebuchet MS"/>
      <family val="2"/>
    </font>
    <font>
      <sz val="10"/>
      <name val="Tahoma"/>
      <family val="2"/>
    </font>
    <font>
      <sz val="8"/>
      <name val="MS Sans Serif"/>
      <family val="2"/>
    </font>
    <font>
      <i/>
      <sz val="10"/>
      <name val="Comic Sans MS"/>
      <family val="4"/>
    </font>
    <font>
      <b/>
      <sz val="9"/>
      <color indexed="18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b/>
      <sz val="8"/>
      <color indexed="10"/>
      <name val="Arial CE"/>
      <family val="2"/>
    </font>
    <font>
      <b/>
      <sz val="9"/>
      <name val="Arial"/>
      <family val="2"/>
    </font>
    <font>
      <sz val="9"/>
      <name val="Arial CE"/>
      <family val="0"/>
    </font>
    <font>
      <sz val="9"/>
      <color indexed="10"/>
      <name val="Arial CE"/>
      <family val="2"/>
    </font>
    <font>
      <b/>
      <sz val="10"/>
      <color indexed="10"/>
      <name val="Arial CE"/>
      <family val="2"/>
    </font>
    <font>
      <b/>
      <i/>
      <sz val="12"/>
      <name val="Arial CE"/>
      <family val="0"/>
    </font>
    <font>
      <sz val="8"/>
      <color indexed="9"/>
      <name val="Arial CE"/>
      <family val="2"/>
    </font>
    <font>
      <b/>
      <sz val="8"/>
      <color indexed="8"/>
      <name val="Arial CE"/>
      <family val="2"/>
    </font>
    <font>
      <sz val="8"/>
      <color indexed="20"/>
      <name val="Arial CE"/>
      <family val="2"/>
    </font>
    <font>
      <b/>
      <sz val="8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8"/>
      <color indexed="60"/>
      <name val="Arial CE"/>
      <family val="2"/>
    </font>
    <font>
      <sz val="8"/>
      <color indexed="52"/>
      <name val="Arial CE"/>
      <family val="2"/>
    </font>
    <font>
      <sz val="8"/>
      <color indexed="17"/>
      <name val="Arial CE"/>
      <family val="2"/>
    </font>
    <font>
      <sz val="8"/>
      <color indexed="10"/>
      <name val="Arial CE"/>
      <family val="2"/>
    </font>
    <font>
      <sz val="8"/>
      <color indexed="62"/>
      <name val="Arial CE"/>
      <family val="2"/>
    </font>
    <font>
      <b/>
      <sz val="8"/>
      <color indexed="52"/>
      <name val="Arial CE"/>
      <family val="2"/>
    </font>
    <font>
      <b/>
      <sz val="8"/>
      <color indexed="63"/>
      <name val="Arial CE"/>
      <family val="2"/>
    </font>
    <font>
      <i/>
      <sz val="8"/>
      <color indexed="23"/>
      <name val="Arial CE"/>
      <family val="2"/>
    </font>
    <font>
      <sz val="8"/>
      <color theme="1"/>
      <name val="Arial CE"/>
      <family val="2"/>
    </font>
    <font>
      <sz val="8"/>
      <color theme="0"/>
      <name val="Arial CE"/>
      <family val="2"/>
    </font>
    <font>
      <b/>
      <sz val="8"/>
      <color theme="1"/>
      <name val="Arial CE"/>
      <family val="2"/>
    </font>
    <font>
      <sz val="8"/>
      <color rgb="FF9C0006"/>
      <name val="Arial CE"/>
      <family val="2"/>
    </font>
    <font>
      <b/>
      <sz val="8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8"/>
      <color rgb="FF9C6500"/>
      <name val="Arial CE"/>
      <family val="2"/>
    </font>
    <font>
      <sz val="8"/>
      <color rgb="FFFA7D00"/>
      <name val="Arial CE"/>
      <family val="2"/>
    </font>
    <font>
      <sz val="8"/>
      <color rgb="FF006100"/>
      <name val="Arial CE"/>
      <family val="2"/>
    </font>
    <font>
      <sz val="8"/>
      <color rgb="FFFF0000"/>
      <name val="Arial CE"/>
      <family val="2"/>
    </font>
    <font>
      <sz val="8"/>
      <color rgb="FF3F3F76"/>
      <name val="Arial CE"/>
      <family val="2"/>
    </font>
    <font>
      <b/>
      <sz val="8"/>
      <color rgb="FFFA7D00"/>
      <name val="Arial CE"/>
      <family val="2"/>
    </font>
    <font>
      <b/>
      <sz val="8"/>
      <color rgb="FF3F3F3F"/>
      <name val="Arial CE"/>
      <family val="2"/>
    </font>
    <font>
      <i/>
      <sz val="8"/>
      <color rgb="FF7F7F7F"/>
      <name val="Arial CE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double"/>
    </border>
    <border>
      <left style="medium"/>
      <right/>
      <top style="medium"/>
      <bottom/>
    </border>
    <border>
      <left style="thin"/>
      <right style="thin"/>
      <top style="thin"/>
      <bottom style="thin"/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61" fillId="2" borderId="0" applyNumberFormat="0" applyBorder="0" applyAlignment="0" applyProtection="0"/>
    <xf numFmtId="0" fontId="21" fillId="2" borderId="0" applyNumberFormat="0" applyBorder="0" applyAlignment="0" applyProtection="0"/>
    <xf numFmtId="0" fontId="22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3" fillId="0" borderId="1" applyNumberFormat="0" applyFill="0" applyAlignment="0" applyProtection="0"/>
    <xf numFmtId="43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 horizontal="center"/>
      <protection/>
    </xf>
    <xf numFmtId="0" fontId="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4" fillId="19" borderId="0" applyNumberFormat="0" applyBorder="0" applyAlignment="0" applyProtection="0"/>
    <xf numFmtId="0" fontId="65" fillId="20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6" fillId="0" borderId="0" applyAlignment="0">
      <protection locked="0"/>
    </xf>
    <xf numFmtId="0" fontId="26" fillId="0" borderId="0" applyAlignment="0">
      <protection locked="0"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6" fillId="0" borderId="0" applyAlignment="0">
      <protection locked="0"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28" fillId="0" borderId="0" applyAlignment="0">
      <protection locked="0"/>
    </xf>
    <xf numFmtId="0" fontId="26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1" fontId="15" fillId="0" borderId="0">
      <alignment horizontal="center" vertical="center"/>
      <protection locked="0"/>
    </xf>
    <xf numFmtId="0" fontId="72" fillId="23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80" fontId="30" fillId="2" borderId="8">
      <alignment horizontal="right"/>
      <protection/>
    </xf>
    <xf numFmtId="0" fontId="31" fillId="0" borderId="0">
      <alignment/>
      <protection/>
    </xf>
    <xf numFmtId="0" fontId="73" fillId="0" borderId="0" applyNumberFormat="0" applyFill="0" applyBorder="0" applyAlignment="0" applyProtection="0"/>
    <xf numFmtId="0" fontId="31" fillId="0" borderId="0">
      <alignment horizontal="center"/>
      <protection/>
    </xf>
    <xf numFmtId="0" fontId="32" fillId="0" borderId="0">
      <alignment/>
      <protection/>
    </xf>
    <xf numFmtId="0" fontId="32" fillId="24" borderId="0">
      <alignment/>
      <protection/>
    </xf>
    <xf numFmtId="0" fontId="74" fillId="25" borderId="9" applyNumberFormat="0" applyAlignment="0" applyProtection="0"/>
    <xf numFmtId="0" fontId="75" fillId="26" borderId="9" applyNumberFormat="0" applyAlignment="0" applyProtection="0"/>
    <xf numFmtId="0" fontId="76" fillId="26" borderId="10" applyNumberFormat="0" applyAlignment="0" applyProtection="0"/>
    <xf numFmtId="0" fontId="77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3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 wrapText="1"/>
      <protection/>
    </xf>
    <xf numFmtId="2" fontId="4" fillId="33" borderId="0" xfId="0" applyNumberFormat="1" applyFont="1" applyFill="1" applyAlignment="1" applyProtection="1">
      <alignment horizontal="left"/>
      <protection/>
    </xf>
    <xf numFmtId="0" fontId="1" fillId="0" borderId="0" xfId="0" applyFont="1" applyAlignment="1" applyProtection="1">
      <alignment horizontal="left" vertical="top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6" fillId="33" borderId="0" xfId="0" applyFont="1" applyFill="1" applyAlignment="1" applyProtection="1">
      <alignment horizontal="left" vertical="center" wrapText="1"/>
      <protection/>
    </xf>
    <xf numFmtId="2" fontId="6" fillId="33" borderId="0" xfId="0" applyNumberFormat="1" applyFont="1" applyFill="1" applyAlignment="1" applyProtection="1">
      <alignment horizontal="left" vertical="center"/>
      <protection/>
    </xf>
    <xf numFmtId="0" fontId="6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 wrapText="1"/>
      <protection/>
    </xf>
    <xf numFmtId="2" fontId="6" fillId="33" borderId="0" xfId="0" applyNumberFormat="1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top" wrapText="1"/>
      <protection/>
    </xf>
    <xf numFmtId="2" fontId="1" fillId="0" borderId="0" xfId="0" applyNumberFormat="1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/>
      <protection/>
    </xf>
    <xf numFmtId="0" fontId="6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 wrapText="1"/>
      <protection/>
    </xf>
    <xf numFmtId="2" fontId="6" fillId="0" borderId="0" xfId="0" applyNumberFormat="1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 vertical="top"/>
      <protection/>
    </xf>
    <xf numFmtId="0" fontId="8" fillId="0" borderId="0" xfId="0" applyFont="1" applyAlignment="1" applyProtection="1">
      <alignment horizontal="left" vertical="top"/>
      <protection/>
    </xf>
    <xf numFmtId="166" fontId="4" fillId="33" borderId="0" xfId="0" applyNumberFormat="1" applyFont="1" applyFill="1" applyAlignment="1" applyProtection="1">
      <alignment horizontal="left"/>
      <protection/>
    </xf>
    <xf numFmtId="166" fontId="6" fillId="33" borderId="0" xfId="0" applyNumberFormat="1" applyFont="1" applyFill="1" applyAlignment="1" applyProtection="1">
      <alignment horizontal="left" vertical="center"/>
      <protection/>
    </xf>
    <xf numFmtId="166" fontId="6" fillId="33" borderId="0" xfId="0" applyNumberFormat="1" applyFont="1" applyFill="1" applyAlignment="1" applyProtection="1">
      <alignment horizontal="left"/>
      <protection/>
    </xf>
    <xf numFmtId="166" fontId="1" fillId="0" borderId="0" xfId="0" applyNumberFormat="1" applyFont="1" applyAlignment="1" applyProtection="1">
      <alignment horizontal="left" vertical="top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2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 locked="0"/>
    </xf>
    <xf numFmtId="167" fontId="4" fillId="34" borderId="13" xfId="0" applyNumberFormat="1" applyFont="1" applyFill="1" applyBorder="1" applyAlignment="1" applyProtection="1">
      <alignment horizontal="center" vertical="center"/>
      <protection/>
    </xf>
    <xf numFmtId="167" fontId="4" fillId="34" borderId="14" xfId="0" applyNumberFormat="1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 wrapText="1"/>
      <protection/>
    </xf>
    <xf numFmtId="2" fontId="11" fillId="33" borderId="0" xfId="0" applyNumberFormat="1" applyFont="1" applyFill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top"/>
      <protection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0" fontId="4" fillId="34" borderId="17" xfId="0" applyFont="1" applyFill="1" applyBorder="1" applyAlignment="1" applyProtection="1">
      <alignment horizontal="center" vertical="center" wrapText="1"/>
      <protection/>
    </xf>
    <xf numFmtId="2" fontId="4" fillId="34" borderId="17" xfId="0" applyNumberFormat="1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 applyProtection="1">
      <alignment horizontal="center" vertical="center" wrapText="1"/>
      <protection locked="0"/>
    </xf>
    <xf numFmtId="166" fontId="4" fillId="34" borderId="17" xfId="0" applyNumberFormat="1" applyFont="1" applyFill="1" applyBorder="1" applyAlignment="1" applyProtection="1">
      <alignment horizontal="center" vertical="center" wrapText="1"/>
      <protection/>
    </xf>
    <xf numFmtId="167" fontId="4" fillId="34" borderId="18" xfId="0" applyNumberFormat="1" applyFont="1" applyFill="1" applyBorder="1" applyAlignment="1" applyProtection="1">
      <alignment horizontal="center" vertical="center"/>
      <protection/>
    </xf>
    <xf numFmtId="167" fontId="4" fillId="34" borderId="19" xfId="0" applyNumberFormat="1" applyFont="1" applyFill="1" applyBorder="1" applyAlignment="1" applyProtection="1">
      <alignment horizontal="center" vertical="center"/>
      <protection/>
    </xf>
    <xf numFmtId="166" fontId="4" fillId="34" borderId="19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168" fontId="2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167" fontId="4" fillId="34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top" wrapText="1"/>
      <protection/>
    </xf>
    <xf numFmtId="0" fontId="13" fillId="0" borderId="0" xfId="0" applyFont="1" applyFill="1" applyAlignment="1" applyProtection="1">
      <alignment horizontal="left" wrapText="1"/>
      <protection/>
    </xf>
    <xf numFmtId="3" fontId="0" fillId="0" borderId="0" xfId="0" applyNumberFormat="1" applyFont="1" applyAlignment="1">
      <alignment horizontal="right" vertical="top" wrapText="1"/>
    </xf>
    <xf numFmtId="4" fontId="14" fillId="0" borderId="0" xfId="0" applyNumberFormat="1" applyFont="1" applyAlignment="1">
      <alignment vertical="top" wrapText="1"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vertical="top" wrapText="1"/>
    </xf>
    <xf numFmtId="3" fontId="14" fillId="0" borderId="0" xfId="0" applyNumberFormat="1" applyFont="1" applyAlignment="1">
      <alignment horizontal="right" vertical="top" wrapText="1"/>
    </xf>
    <xf numFmtId="4" fontId="14" fillId="0" borderId="0" xfId="0" applyNumberFormat="1" applyFont="1" applyAlignment="1">
      <alignment horizontal="center"/>
    </xf>
    <xf numFmtId="0" fontId="4" fillId="0" borderId="0" xfId="0" applyFont="1" applyFill="1" applyAlignment="1" applyProtection="1">
      <alignment horizontal="left"/>
      <protection/>
    </xf>
    <xf numFmtId="2" fontId="4" fillId="0" borderId="0" xfId="0" applyNumberFormat="1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 locked="0"/>
    </xf>
    <xf numFmtId="166" fontId="4" fillId="0" borderId="0" xfId="0" applyNumberFormat="1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 horizontal="left" vertical="top" wrapText="1"/>
      <protection/>
    </xf>
    <xf numFmtId="0" fontId="8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 horizontal="left" wrapText="1"/>
      <protection/>
    </xf>
    <xf numFmtId="3" fontId="7" fillId="0" borderId="0" xfId="0" applyNumberFormat="1" applyFont="1" applyAlignment="1">
      <alignment horizontal="right" vertical="top" wrapText="1"/>
    </xf>
    <xf numFmtId="3" fontId="2" fillId="0" borderId="0" xfId="0" applyNumberFormat="1" applyFont="1" applyAlignment="1">
      <alignment horizontal="right" vertical="top" wrapText="1"/>
    </xf>
    <xf numFmtId="4" fontId="7" fillId="0" borderId="0" xfId="0" applyNumberFormat="1" applyFont="1" applyAlignment="1">
      <alignment vertical="top" wrapText="1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16" fillId="0" borderId="0" xfId="0" applyFont="1" applyBorder="1" applyAlignment="1" applyProtection="1">
      <alignment horizontal="left" vertical="center"/>
      <protection/>
    </xf>
    <xf numFmtId="169" fontId="16" fillId="0" borderId="0" xfId="0" applyNumberFormat="1" applyFont="1" applyBorder="1" applyAlignment="1" applyProtection="1">
      <alignment horizontal="right" vertical="center"/>
      <protection/>
    </xf>
    <xf numFmtId="4" fontId="2" fillId="0" borderId="0" xfId="0" applyNumberFormat="1" applyFont="1" applyAlignment="1">
      <alignment vertical="top" wrapText="1"/>
    </xf>
    <xf numFmtId="0" fontId="7" fillId="0" borderId="0" xfId="0" applyFont="1" applyBorder="1" applyAlignment="1" applyProtection="1">
      <alignment horizontal="left" vertical="center"/>
      <protection/>
    </xf>
    <xf numFmtId="169" fontId="17" fillId="0" borderId="0" xfId="0" applyNumberFormat="1" applyFont="1" applyBorder="1" applyAlignment="1" applyProtection="1">
      <alignment horizontal="right" vertical="center"/>
      <protection/>
    </xf>
    <xf numFmtId="3" fontId="2" fillId="0" borderId="0" xfId="0" applyNumberFormat="1" applyFont="1" applyAlignment="1">
      <alignment/>
    </xf>
    <xf numFmtId="170" fontId="2" fillId="0" borderId="0" xfId="0" applyNumberFormat="1" applyFont="1" applyBorder="1" applyAlignment="1" applyProtection="1">
      <alignment horizontal="right" vertical="center"/>
      <protection/>
    </xf>
    <xf numFmtId="169" fontId="2" fillId="0" borderId="0" xfId="0" applyNumberFormat="1" applyFont="1" applyBorder="1" applyAlignment="1" applyProtection="1">
      <alignment horizontal="right" vertical="center"/>
      <protection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70" fontId="18" fillId="0" borderId="0" xfId="0" applyNumberFormat="1" applyFont="1" applyBorder="1" applyAlignment="1" applyProtection="1">
      <alignment horizontal="right" vertical="center"/>
      <protection/>
    </xf>
    <xf numFmtId="169" fontId="18" fillId="0" borderId="0" xfId="0" applyNumberFormat="1" applyFont="1" applyBorder="1" applyAlignment="1" applyProtection="1">
      <alignment horizontal="right" vertical="center"/>
      <protection/>
    </xf>
    <xf numFmtId="3" fontId="2" fillId="0" borderId="0" xfId="0" applyNumberFormat="1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70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4" fontId="2" fillId="0" borderId="0" xfId="0" applyNumberFormat="1" applyFont="1" applyAlignment="1">
      <alignment/>
    </xf>
    <xf numFmtId="166" fontId="2" fillId="0" borderId="0" xfId="0" applyNumberFormat="1" applyFont="1" applyAlignment="1">
      <alignment vertical="top"/>
    </xf>
    <xf numFmtId="169" fontId="2" fillId="0" borderId="0" xfId="0" applyNumberFormat="1" applyFont="1" applyAlignment="1" applyProtection="1">
      <alignment vertical="top" wrapText="1"/>
      <protection/>
    </xf>
    <xf numFmtId="164" fontId="8" fillId="0" borderId="0" xfId="0" applyNumberFormat="1" applyFont="1" applyAlignment="1" applyProtection="1">
      <alignment horizontal="left" vertical="top"/>
      <protection/>
    </xf>
    <xf numFmtId="0" fontId="8" fillId="0" borderId="0" xfId="0" applyFont="1" applyAlignment="1" applyProtection="1">
      <alignment vertical="top" wrapText="1"/>
      <protection/>
    </xf>
    <xf numFmtId="0" fontId="2" fillId="0" borderId="0" xfId="0" applyFont="1" applyAlignment="1" applyProtection="1">
      <alignment horizontal="left" vertical="top"/>
      <protection/>
    </xf>
    <xf numFmtId="164" fontId="8" fillId="0" borderId="0" xfId="0" applyNumberFormat="1" applyFont="1" applyAlignment="1" applyProtection="1">
      <alignment horizontal="left"/>
      <protection/>
    </xf>
    <xf numFmtId="4" fontId="2" fillId="0" borderId="0" xfId="0" applyNumberFormat="1" applyFont="1" applyAlignment="1">
      <alignment vertical="top"/>
    </xf>
    <xf numFmtId="166" fontId="8" fillId="0" borderId="0" xfId="0" applyNumberFormat="1" applyFont="1" applyAlignment="1" applyProtection="1">
      <alignment horizontal="left"/>
      <protection/>
    </xf>
    <xf numFmtId="49" fontId="19" fillId="0" borderId="0" xfId="0" applyNumberFormat="1" applyFont="1" applyFill="1" applyBorder="1" applyAlignment="1" applyProtection="1">
      <alignment horizontal="right" vertical="top"/>
      <protection/>
    </xf>
    <xf numFmtId="49" fontId="19" fillId="0" borderId="0" xfId="0" applyNumberFormat="1" applyFont="1" applyFill="1" applyBorder="1" applyAlignment="1" applyProtection="1">
      <alignment horizontal="left" vertical="top" wrapText="1"/>
      <protection/>
    </xf>
    <xf numFmtId="4" fontId="19" fillId="0" borderId="0" xfId="0" applyNumberFormat="1" applyFont="1" applyFill="1" applyBorder="1" applyAlignment="1" applyProtection="1">
      <alignment horizontal="center"/>
      <protection/>
    </xf>
    <xf numFmtId="166" fontId="8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top" wrapText="1"/>
      <protection/>
    </xf>
    <xf numFmtId="0" fontId="20" fillId="0" borderId="0" xfId="0" applyFont="1" applyFill="1" applyAlignment="1" applyProtection="1">
      <alignment horizontal="left" wrapText="1"/>
      <protection/>
    </xf>
    <xf numFmtId="167" fontId="4" fillId="34" borderId="14" xfId="0" applyNumberFormat="1" applyFont="1" applyFill="1" applyBorder="1" applyAlignment="1" applyProtection="1">
      <alignment horizontal="center" vertical="center" wrapText="1"/>
      <protection/>
    </xf>
    <xf numFmtId="167" fontId="4" fillId="34" borderId="19" xfId="0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Alignment="1">
      <alignment horizontal="left" vertical="center"/>
    </xf>
    <xf numFmtId="166" fontId="8" fillId="0" borderId="0" xfId="0" applyNumberFormat="1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166" fontId="2" fillId="0" borderId="0" xfId="0" applyNumberFormat="1" applyFont="1" applyAlignment="1">
      <alignment horizontal="right" vertical="center"/>
    </xf>
    <xf numFmtId="166" fontId="2" fillId="0" borderId="0" xfId="0" applyNumberFormat="1" applyFont="1" applyAlignment="1">
      <alignment horizontal="right" vertical="top"/>
    </xf>
    <xf numFmtId="3" fontId="2" fillId="0" borderId="0" xfId="0" applyNumberFormat="1" applyFont="1" applyAlignment="1">
      <alignment vertical="top" wrapText="1"/>
    </xf>
    <xf numFmtId="2" fontId="4" fillId="34" borderId="21" xfId="0" applyNumberFormat="1" applyFont="1" applyFill="1" applyBorder="1" applyAlignment="1" applyProtection="1">
      <alignment horizontal="center" vertical="center" wrapText="1"/>
      <protection/>
    </xf>
    <xf numFmtId="167" fontId="4" fillId="34" borderId="22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4" fontId="14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66" fontId="8" fillId="0" borderId="0" xfId="0" applyNumberFormat="1" applyFont="1" applyAlignment="1" applyProtection="1">
      <alignment horizontal="right"/>
      <protection/>
    </xf>
    <xf numFmtId="3" fontId="14" fillId="0" borderId="0" xfId="0" applyNumberFormat="1" applyFont="1" applyBorder="1" applyAlignment="1">
      <alignment/>
    </xf>
    <xf numFmtId="0" fontId="6" fillId="33" borderId="0" xfId="0" applyFont="1" applyFill="1" applyAlignment="1" applyProtection="1">
      <alignment horizontal="left" vertical="center"/>
      <protection/>
    </xf>
    <xf numFmtId="10" fontId="8" fillId="0" borderId="0" xfId="0" applyNumberFormat="1" applyFont="1" applyAlignment="1" applyProtection="1">
      <alignment vertical="top" wrapText="1"/>
      <protection/>
    </xf>
    <xf numFmtId="9" fontId="8" fillId="0" borderId="0" xfId="0" applyNumberFormat="1" applyFont="1" applyAlignment="1" applyProtection="1">
      <alignment vertical="top" wrapText="1"/>
      <protection/>
    </xf>
    <xf numFmtId="4" fontId="2" fillId="0" borderId="0" xfId="0" applyNumberFormat="1" applyFont="1" applyAlignment="1">
      <alignment vertical="top" wrapText="1"/>
    </xf>
    <xf numFmtId="0" fontId="2" fillId="0" borderId="0" xfId="0" applyFont="1" applyFill="1" applyAlignment="1" applyProtection="1">
      <alignment horizontal="left" vertical="top"/>
      <protection/>
    </xf>
    <xf numFmtId="3" fontId="2" fillId="0" borderId="0" xfId="0" applyNumberFormat="1" applyFont="1" applyAlignment="1">
      <alignment horizontal="right" vertical="top" wrapText="1"/>
    </xf>
    <xf numFmtId="0" fontId="8" fillId="0" borderId="0" xfId="0" applyFont="1" applyFill="1" applyAlignment="1" applyProtection="1">
      <alignment vertical="top" wrapText="1"/>
      <protection/>
    </xf>
    <xf numFmtId="0" fontId="2" fillId="0" borderId="0" xfId="0" applyFont="1" applyAlignment="1">
      <alignment vertical="top" wrapText="1"/>
    </xf>
    <xf numFmtId="3" fontId="2" fillId="0" borderId="0" xfId="0" applyNumberFormat="1" applyFont="1" applyFill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166" fontId="2" fillId="0" borderId="0" xfId="0" applyNumberFormat="1" applyFont="1" applyFill="1" applyAlignment="1">
      <alignment vertical="top"/>
    </xf>
    <xf numFmtId="4" fontId="2" fillId="0" borderId="0" xfId="0" applyNumberFormat="1" applyFont="1" applyFill="1" applyAlignment="1">
      <alignment vertical="top"/>
    </xf>
    <xf numFmtId="0" fontId="2" fillId="0" borderId="0" xfId="81" applyFont="1" applyFill="1" applyBorder="1" applyAlignment="1">
      <alignment horizontal="left" vertical="top" wrapText="1"/>
      <protection/>
    </xf>
    <xf numFmtId="3" fontId="2" fillId="0" borderId="0" xfId="0" applyNumberFormat="1" applyFont="1" applyBorder="1" applyAlignment="1">
      <alignment horizontal="right" vertical="top" wrapText="1"/>
    </xf>
    <xf numFmtId="4" fontId="2" fillId="0" borderId="0" xfId="51" applyNumberFormat="1" applyFont="1" applyAlignment="1" applyProtection="1">
      <alignment vertical="top" wrapText="1"/>
      <protection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166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 vertical="top" wrapText="1"/>
    </xf>
    <xf numFmtId="4" fontId="2" fillId="0" borderId="0" xfId="0" applyNumberFormat="1" applyFont="1" applyFill="1" applyAlignment="1">
      <alignment horizontal="center"/>
    </xf>
    <xf numFmtId="2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 horizontal="left"/>
      <protection/>
    </xf>
    <xf numFmtId="4" fontId="7" fillId="0" borderId="0" xfId="0" applyNumberFormat="1" applyFont="1" applyAlignment="1">
      <alignment vertical="top" wrapText="1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vertical="top"/>
    </xf>
    <xf numFmtId="166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left" vertical="top" wrapText="1"/>
    </xf>
    <xf numFmtId="4" fontId="2" fillId="0" borderId="0" xfId="0" applyNumberFormat="1" applyFont="1" applyAlignment="1">
      <alignment horizontal="left" vertical="center"/>
    </xf>
    <xf numFmtId="4" fontId="2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Fill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165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left" vertical="top" wrapText="1"/>
    </xf>
    <xf numFmtId="165" fontId="2" fillId="0" borderId="0" xfId="0" applyNumberFormat="1" applyFont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33" fillId="0" borderId="0" xfId="0" applyFont="1" applyBorder="1" applyAlignment="1">
      <alignment horizontal="center"/>
    </xf>
    <xf numFmtId="4" fontId="33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4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4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top" wrapText="1"/>
    </xf>
    <xf numFmtId="4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Fill="1" applyBorder="1" applyAlignment="1" applyProtection="1">
      <alignment horizontal="right" vertical="top" wrapText="1"/>
      <protection locked="0"/>
    </xf>
    <xf numFmtId="4" fontId="2" fillId="0" borderId="0" xfId="0" applyNumberFormat="1" applyFont="1" applyBorder="1" applyAlignment="1" applyProtection="1">
      <alignment horizontal="right" vertical="top" wrapText="1"/>
      <protection locked="0"/>
    </xf>
    <xf numFmtId="4" fontId="3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3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" fontId="35" fillId="0" borderId="0" xfId="0" applyNumberFormat="1" applyFont="1" applyAlignment="1">
      <alignment horizontal="center"/>
    </xf>
    <xf numFmtId="21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6" fillId="0" borderId="0" xfId="0" applyFont="1" applyAlignment="1">
      <alignment horizontal="left"/>
    </xf>
    <xf numFmtId="0" fontId="37" fillId="0" borderId="0" xfId="0" applyFont="1" applyFill="1" applyAlignment="1">
      <alignment horizontal="center"/>
    </xf>
    <xf numFmtId="2" fontId="37" fillId="0" borderId="0" xfId="0" applyNumberFormat="1" applyFont="1" applyAlignment="1">
      <alignment horizontal="center"/>
    </xf>
    <xf numFmtId="210" fontId="36" fillId="0" borderId="0" xfId="0" applyNumberFormat="1" applyFont="1" applyAlignment="1">
      <alignment/>
    </xf>
    <xf numFmtId="0" fontId="36" fillId="0" borderId="0" xfId="0" applyFont="1" applyAlignment="1">
      <alignment/>
    </xf>
    <xf numFmtId="0" fontId="37" fillId="0" borderId="23" xfId="0" applyFont="1" applyFill="1" applyBorder="1" applyAlignment="1">
      <alignment horizontal="center"/>
    </xf>
    <xf numFmtId="2" fontId="37" fillId="0" borderId="23" xfId="0" applyNumberFormat="1" applyFont="1" applyBorder="1" applyAlignment="1">
      <alignment horizontal="center"/>
    </xf>
    <xf numFmtId="210" fontId="36" fillId="0" borderId="24" xfId="0" applyNumberFormat="1" applyFont="1" applyBorder="1" applyAlignment="1">
      <alignment/>
    </xf>
    <xf numFmtId="0" fontId="38" fillId="0" borderId="0" xfId="0" applyFont="1" applyAlignment="1">
      <alignment horizontal="left"/>
    </xf>
    <xf numFmtId="0" fontId="37" fillId="0" borderId="25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39" fillId="0" borderId="0" xfId="0" applyFont="1" applyFill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210" fontId="37" fillId="0" borderId="26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27" xfId="0" applyFont="1" applyBorder="1" applyAlignment="1">
      <alignment/>
    </xf>
    <xf numFmtId="0" fontId="15" fillId="0" borderId="0" xfId="0" applyFont="1" applyBorder="1" applyAlignment="1">
      <alignment horizontal="center"/>
    </xf>
    <xf numFmtId="210" fontId="15" fillId="0" borderId="26" xfId="0" applyNumberFormat="1" applyFont="1" applyBorder="1" applyAlignment="1">
      <alignment/>
    </xf>
    <xf numFmtId="0" fontId="14" fillId="0" borderId="28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14" fillId="0" borderId="29" xfId="0" applyFont="1" applyBorder="1" applyAlignment="1">
      <alignment horizontal="right"/>
    </xf>
    <xf numFmtId="2" fontId="14" fillId="0" borderId="29" xfId="0" applyNumberFormat="1" applyFont="1" applyBorder="1" applyAlignment="1">
      <alignment horizontal="right"/>
    </xf>
    <xf numFmtId="0" fontId="14" fillId="0" borderId="3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2" fontId="14" fillId="0" borderId="0" xfId="0" applyNumberFormat="1" applyFont="1" applyBorder="1" applyAlignment="1">
      <alignment horizontal="right"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 wrapText="1"/>
    </xf>
    <xf numFmtId="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horizontal="right" vertic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center"/>
    </xf>
    <xf numFmtId="0" fontId="41" fillId="0" borderId="0" xfId="0" applyFont="1" applyAlignment="1">
      <alignment horizontal="left" vertical="center"/>
    </xf>
    <xf numFmtId="4" fontId="41" fillId="0" borderId="0" xfId="0" applyNumberFormat="1" applyFont="1" applyAlignment="1">
      <alignment horizontal="right"/>
    </xf>
    <xf numFmtId="2" fontId="41" fillId="0" borderId="0" xfId="0" applyNumberFormat="1" applyFont="1" applyAlignment="1">
      <alignment horizontal="right"/>
    </xf>
    <xf numFmtId="0" fontId="42" fillId="0" borderId="31" xfId="0" applyFont="1" applyBorder="1" applyAlignment="1">
      <alignment horizontal="center"/>
    </xf>
    <xf numFmtId="4" fontId="40" fillId="0" borderId="31" xfId="0" applyNumberFormat="1" applyFont="1" applyBorder="1" applyAlignment="1">
      <alignment horizontal="center"/>
    </xf>
    <xf numFmtId="4" fontId="41" fillId="0" borderId="31" xfId="0" applyNumberFormat="1" applyFont="1" applyBorder="1" applyAlignment="1">
      <alignment horizontal="right"/>
    </xf>
    <xf numFmtId="2" fontId="40" fillId="0" borderId="31" xfId="0" applyNumberFormat="1" applyFont="1" applyBorder="1" applyAlignment="1">
      <alignment horizontal="right"/>
    </xf>
    <xf numFmtId="4" fontId="40" fillId="0" borderId="3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2" fontId="43" fillId="0" borderId="0" xfId="0" applyNumberFormat="1" applyFont="1" applyAlignment="1">
      <alignment horizontal="center"/>
    </xf>
    <xf numFmtId="0" fontId="40" fillId="0" borderId="0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left"/>
    </xf>
    <xf numFmtId="0" fontId="44" fillId="0" borderId="23" xfId="0" applyFont="1" applyBorder="1" applyAlignment="1">
      <alignment horizontal="center"/>
    </xf>
    <xf numFmtId="0" fontId="6" fillId="33" borderId="0" xfId="0" applyFont="1" applyFill="1" applyAlignment="1" applyProtection="1">
      <alignment horizontal="left" wrapText="1"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34" fillId="33" borderId="0" xfId="0" applyFont="1" applyFill="1" applyAlignment="1" applyProtection="1">
      <alignment horizontal="left" wrapText="1"/>
      <protection/>
    </xf>
    <xf numFmtId="0" fontId="6" fillId="33" borderId="33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>
      <alignment horizontal="left" vertical="center"/>
    </xf>
    <xf numFmtId="0" fontId="0" fillId="0" borderId="33" xfId="0" applyBorder="1" applyAlignment="1">
      <alignment/>
    </xf>
    <xf numFmtId="0" fontId="6" fillId="33" borderId="33" xfId="0" applyFont="1" applyFill="1" applyBorder="1" applyAlignment="1" applyProtection="1">
      <alignment horizontal="left" vertical="center" wrapText="1"/>
      <protection/>
    </xf>
    <xf numFmtId="2" fontId="20" fillId="0" borderId="0" xfId="0" applyNumberFormat="1" applyFont="1" applyFill="1" applyBorder="1" applyAlignment="1" applyProtection="1">
      <alignment horizontal="center"/>
      <protection/>
    </xf>
    <xf numFmtId="0" fontId="1" fillId="0" borderId="33" xfId="0" applyFont="1" applyBorder="1" applyAlignment="1">
      <alignment horizontal="left" vertical="center"/>
    </xf>
  </cellXfs>
  <cellStyles count="119">
    <cellStyle name="Normal" xfId="0"/>
    <cellStyle name=" 1" xfId="15"/>
    <cellStyle name="20 % – Zvýraznění1" xfId="16"/>
    <cellStyle name="20 % – Zvýraznění1 2" xfId="17"/>
    <cellStyle name="20 % – Zvýraznění1 3" xfId="18"/>
    <cellStyle name="20 % – Zvýraznění2" xfId="19"/>
    <cellStyle name="20 % – Zvýraznění3" xfId="20"/>
    <cellStyle name="20 % – Zvýraznění4" xfId="21"/>
    <cellStyle name="20 % – Zvýraznění5" xfId="22"/>
    <cellStyle name="20 % – Zvýraznění6" xfId="23"/>
    <cellStyle name="40 % – Zvýraznění1" xfId="24"/>
    <cellStyle name="40 % – Zvýraznění2" xfId="25"/>
    <cellStyle name="40 % – Zvýraznění3" xfId="26"/>
    <cellStyle name="40 % – Zvýraznění4" xfId="27"/>
    <cellStyle name="40 % – Zvýraznění5" xfId="28"/>
    <cellStyle name="40 % – Zvýraznění6" xfId="29"/>
    <cellStyle name="60 % – Zvýraznění1" xfId="30"/>
    <cellStyle name="60 % – Zvýraznění2" xfId="31"/>
    <cellStyle name="60 % – Zvýraznění3" xfId="32"/>
    <cellStyle name="60 % – Zvýraznění4" xfId="33"/>
    <cellStyle name="60 % – Zvýraznění5" xfId="34"/>
    <cellStyle name="60 % – Zvýraznění6" xfId="35"/>
    <cellStyle name="Celkem" xfId="36"/>
    <cellStyle name="Comma" xfId="37"/>
    <cellStyle name="Čárka 2" xfId="38"/>
    <cellStyle name="Čárka 3" xfId="39"/>
    <cellStyle name="čárky 2" xfId="40"/>
    <cellStyle name="čárky 2 2" xfId="41"/>
    <cellStyle name="čárky 2 3" xfId="42"/>
    <cellStyle name="čárky 3" xfId="43"/>
    <cellStyle name="čárky 3 2" xfId="44"/>
    <cellStyle name="čárky 3 3" xfId="45"/>
    <cellStyle name="Comma [0]" xfId="46"/>
    <cellStyle name="Excel Built-in Normal" xfId="47"/>
    <cellStyle name="hlavicka" xfId="48"/>
    <cellStyle name="hlavickatucne" xfId="49"/>
    <cellStyle name="hlavickatucnecentrum" xfId="50"/>
    <cellStyle name="Hyperlink" xfId="51"/>
    <cellStyle name="Hypertextový odkaz 2" xfId="52"/>
    <cellStyle name="Hypertextový odkaz 2 2" xfId="53"/>
    <cellStyle name="Hypertextový odkaz 3" xfId="54"/>
    <cellStyle name="Chybně" xfId="55"/>
    <cellStyle name="Kontrolní buňka" xfId="56"/>
    <cellStyle name="Currency" xfId="57"/>
    <cellStyle name="Měna 2" xfId="58"/>
    <cellStyle name="Měna 2 2" xfId="59"/>
    <cellStyle name="Měna 2 3" xfId="60"/>
    <cellStyle name="Měna 3" xfId="61"/>
    <cellStyle name="Měna 4" xfId="62"/>
    <cellStyle name="Měna 5" xfId="63"/>
    <cellStyle name="Měna 6" xfId="64"/>
    <cellStyle name="měny 2" xfId="65"/>
    <cellStyle name="měny 2 2" xfId="66"/>
    <cellStyle name="měny 2 3" xfId="67"/>
    <cellStyle name="Currency [0]" xfId="68"/>
    <cellStyle name="Nadpis 1" xfId="69"/>
    <cellStyle name="Nadpis 2" xfId="70"/>
    <cellStyle name="Nadpis 3" xfId="71"/>
    <cellStyle name="Nadpis 4" xfId="72"/>
    <cellStyle name="Název" xfId="73"/>
    <cellStyle name="Neutrální" xfId="74"/>
    <cellStyle name="Normal_2010 PRICE LIST 07-04-10" xfId="75"/>
    <cellStyle name="normálne_nn-B" xfId="76"/>
    <cellStyle name="Normální 10" xfId="77"/>
    <cellStyle name="Normální 11" xfId="78"/>
    <cellStyle name="Normální 12" xfId="79"/>
    <cellStyle name="Normální 13" xfId="80"/>
    <cellStyle name="Normální 2" xfId="81"/>
    <cellStyle name="normální 2 2" xfId="82"/>
    <cellStyle name="Normální 2 2 2" xfId="83"/>
    <cellStyle name="normální 2 3" xfId="84"/>
    <cellStyle name="normální 2 4" xfId="85"/>
    <cellStyle name="Normální 2 5" xfId="86"/>
    <cellStyle name="Normální 2 6" xfId="87"/>
    <cellStyle name="Normální 2 7" xfId="88"/>
    <cellStyle name="Normální 2_ZF-MUSTR1" xfId="89"/>
    <cellStyle name="Normální 24 4" xfId="90"/>
    <cellStyle name="Normální 24 4 2" xfId="91"/>
    <cellStyle name="normální 3" xfId="92"/>
    <cellStyle name="Normální 3 2" xfId="93"/>
    <cellStyle name="Normální 3 3" xfId="94"/>
    <cellStyle name="normální 4" xfId="95"/>
    <cellStyle name="normální 4 2" xfId="96"/>
    <cellStyle name="Normální 4 2 2" xfId="97"/>
    <cellStyle name="Normální 4 3" xfId="98"/>
    <cellStyle name="normální 4_NAZA - VV - aktualizovaný Smarttech 7 1 2015" xfId="99"/>
    <cellStyle name="normální 5" xfId="100"/>
    <cellStyle name="Normální 5 2" xfId="101"/>
    <cellStyle name="Normální 6" xfId="102"/>
    <cellStyle name="Normální 7" xfId="103"/>
    <cellStyle name="Normální 8" xfId="104"/>
    <cellStyle name="Normální 9" xfId="105"/>
    <cellStyle name="Followed Hyperlink" xfId="106"/>
    <cellStyle name="Poznámka" xfId="107"/>
    <cellStyle name="procent 2" xfId="108"/>
    <cellStyle name="Percent" xfId="109"/>
    <cellStyle name="Propojená buňka" xfId="110"/>
    <cellStyle name="Specifikace" xfId="111"/>
    <cellStyle name="Správně" xfId="112"/>
    <cellStyle name="Standaard_Blad1_3" xfId="113"/>
    <cellStyle name="Standard 2" xfId="114"/>
    <cellStyle name="Standard_1 __ Function List Equinoxe worklist 15_08_2007" xfId="115"/>
    <cellStyle name="Styl 1" xfId="116"/>
    <cellStyle name="subtotal_1" xfId="117"/>
    <cellStyle name="text" xfId="118"/>
    <cellStyle name="Text upozornění" xfId="119"/>
    <cellStyle name="textcentrum" xfId="120"/>
    <cellStyle name="texttucne" xfId="121"/>
    <cellStyle name="TucneGrayBack" xfId="122"/>
    <cellStyle name="Vstup" xfId="123"/>
    <cellStyle name="Výpočet" xfId="124"/>
    <cellStyle name="Výstup" xfId="125"/>
    <cellStyle name="Vysvětlující text" xfId="126"/>
    <cellStyle name="Zvýraznění 1" xfId="127"/>
    <cellStyle name="Zvýraznění 2" xfId="128"/>
    <cellStyle name="Zvýraznění 3" xfId="129"/>
    <cellStyle name="Zvýraznění 4" xfId="130"/>
    <cellStyle name="Zvýraznění 5" xfId="131"/>
    <cellStyle name="Zvýraznění 6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9"/>
  <sheetViews>
    <sheetView tabSelected="1" zoomScalePageLayoutView="0" workbookViewId="0" topLeftCell="A1">
      <selection activeCell="N32" sqref="N32"/>
    </sheetView>
  </sheetViews>
  <sheetFormatPr defaultColWidth="9.140625" defaultRowHeight="11.25" customHeight="1"/>
  <cols>
    <col min="1" max="1" width="4.8515625" style="5" customWidth="1"/>
    <col min="2" max="2" width="12.7109375" style="5" customWidth="1"/>
    <col min="3" max="3" width="45.57421875" style="16" customWidth="1"/>
    <col min="4" max="4" width="5.421875" style="124" customWidth="1"/>
    <col min="5" max="5" width="9.00390625" style="17" customWidth="1"/>
    <col min="6" max="6" width="10.00390625" style="5" customWidth="1"/>
    <col min="7" max="7" width="13.00390625" style="5" customWidth="1"/>
    <col min="8" max="8" width="7.7109375" style="28" customWidth="1"/>
    <col min="9" max="11" width="7.7109375" style="5" customWidth="1"/>
    <col min="12" max="12" width="13.7109375" style="53" customWidth="1"/>
    <col min="13" max="13" width="9.00390625" style="18" customWidth="1"/>
    <col min="14" max="16384" width="9.140625" style="18" customWidth="1"/>
  </cols>
  <sheetData>
    <row r="1" spans="1:12" s="5" customFormat="1" ht="16.5" customHeight="1">
      <c r="A1" s="1" t="s">
        <v>179</v>
      </c>
      <c r="B1" s="2"/>
      <c r="C1" s="3"/>
      <c r="D1" s="118"/>
      <c r="E1" s="4"/>
      <c r="F1" s="2"/>
      <c r="G1" s="2"/>
      <c r="H1" s="25"/>
      <c r="I1" s="2"/>
      <c r="J1" s="2"/>
      <c r="K1" s="2"/>
      <c r="L1" s="11"/>
    </row>
    <row r="2" spans="1:12" s="5" customFormat="1" ht="16.5" customHeight="1">
      <c r="A2" s="1"/>
      <c r="B2" s="2"/>
      <c r="C2" s="3"/>
      <c r="D2" s="118"/>
      <c r="E2" s="4"/>
      <c r="F2" s="2"/>
      <c r="G2" s="2"/>
      <c r="H2" s="25"/>
      <c r="I2" s="2"/>
      <c r="J2" s="2"/>
      <c r="K2" s="2"/>
      <c r="L2" s="11"/>
    </row>
    <row r="3" spans="1:12" s="5" customFormat="1" ht="15" customHeight="1">
      <c r="A3" s="6" t="s">
        <v>180</v>
      </c>
      <c r="B3" s="7"/>
      <c r="C3" s="8"/>
      <c r="D3" s="119"/>
      <c r="E3" s="9"/>
      <c r="F3" s="7"/>
      <c r="G3" s="7"/>
      <c r="H3" s="26"/>
      <c r="I3" s="7"/>
      <c r="J3" s="10"/>
      <c r="K3" s="10"/>
      <c r="L3" s="11"/>
    </row>
    <row r="4" spans="1:12" s="5" customFormat="1" ht="15" customHeight="1">
      <c r="A4" s="6" t="s">
        <v>627</v>
      </c>
      <c r="B4" s="7"/>
      <c r="C4" s="8"/>
      <c r="D4" s="119"/>
      <c r="E4" s="9"/>
      <c r="F4" s="7"/>
      <c r="G4" s="7"/>
      <c r="H4" s="26"/>
      <c r="I4" s="7"/>
      <c r="J4" s="10"/>
      <c r="K4" s="10"/>
      <c r="L4" s="11"/>
    </row>
    <row r="5" spans="1:12" s="5" customFormat="1" ht="15" customHeight="1">
      <c r="A5" s="6" t="s">
        <v>410</v>
      </c>
      <c r="B5" s="7"/>
      <c r="C5" s="8"/>
      <c r="D5" s="119"/>
      <c r="E5" s="9"/>
      <c r="F5" s="7"/>
      <c r="G5" s="7"/>
      <c r="H5" s="26"/>
      <c r="I5" s="7"/>
      <c r="J5" s="10"/>
      <c r="K5" s="10"/>
      <c r="L5" s="11"/>
    </row>
    <row r="6" spans="1:12" s="5" customFormat="1" ht="15" customHeight="1">
      <c r="A6" s="6"/>
      <c r="B6" s="7"/>
      <c r="C6" s="8"/>
      <c r="D6" s="119"/>
      <c r="E6" s="9"/>
      <c r="F6" s="7"/>
      <c r="G6" s="7"/>
      <c r="H6" s="26"/>
      <c r="I6" s="7"/>
      <c r="J6" s="10"/>
      <c r="K6" s="10"/>
      <c r="L6" s="11"/>
    </row>
    <row r="7" spans="1:12" s="39" customFormat="1" ht="15" customHeight="1">
      <c r="A7" s="36" t="s">
        <v>636</v>
      </c>
      <c r="B7" s="36"/>
      <c r="C7" s="37"/>
      <c r="D7" s="120"/>
      <c r="E7" s="38"/>
      <c r="F7" s="36"/>
      <c r="G7" s="36"/>
      <c r="H7" s="263" t="s">
        <v>634</v>
      </c>
      <c r="I7" s="263"/>
      <c r="J7" s="263"/>
      <c r="K7" s="262" t="s">
        <v>181</v>
      </c>
      <c r="L7" s="262"/>
    </row>
    <row r="8" spans="1:12" s="39" customFormat="1" ht="15" customHeight="1">
      <c r="A8" s="36" t="s">
        <v>637</v>
      </c>
      <c r="B8" s="36"/>
      <c r="C8" s="37"/>
      <c r="D8" s="120"/>
      <c r="E8" s="38"/>
      <c r="F8" s="36"/>
      <c r="G8" s="36"/>
      <c r="H8" s="263"/>
      <c r="I8" s="263"/>
      <c r="J8" s="263"/>
      <c r="K8" s="262"/>
      <c r="L8" s="262"/>
    </row>
    <row r="9" spans="1:12" s="39" customFormat="1" ht="15" customHeight="1">
      <c r="A9" s="36" t="s">
        <v>153</v>
      </c>
      <c r="B9" s="36"/>
      <c r="C9" s="37"/>
      <c r="D9" s="120"/>
      <c r="E9" s="38"/>
      <c r="F9" s="36"/>
      <c r="G9" s="36"/>
      <c r="H9" s="263" t="s">
        <v>635</v>
      </c>
      <c r="I9" s="264"/>
      <c r="J9" s="264"/>
      <c r="K9" s="262"/>
      <c r="L9" s="262"/>
    </row>
    <row r="10" spans="1:12" s="39" customFormat="1" ht="15" customHeight="1">
      <c r="A10" s="36" t="s">
        <v>154</v>
      </c>
      <c r="B10" s="36"/>
      <c r="C10" s="37"/>
      <c r="D10" s="120"/>
      <c r="E10" s="38"/>
      <c r="F10" s="36"/>
      <c r="G10" s="36"/>
      <c r="H10" s="263"/>
      <c r="I10" s="264"/>
      <c r="J10" s="264"/>
      <c r="K10" s="265"/>
      <c r="L10" s="265"/>
    </row>
    <row r="11" spans="1:12" s="5" customFormat="1" ht="15" customHeight="1">
      <c r="A11" s="6"/>
      <c r="B11" s="7"/>
      <c r="C11" s="8"/>
      <c r="D11" s="119"/>
      <c r="E11" s="9"/>
      <c r="F11" s="7"/>
      <c r="G11" s="7"/>
      <c r="H11" s="26"/>
      <c r="I11" s="7"/>
      <c r="J11" s="10"/>
      <c r="K11" s="10"/>
      <c r="L11" s="11"/>
    </row>
    <row r="12" spans="1:12" s="5" customFormat="1" ht="15" customHeight="1">
      <c r="A12" s="7" t="s">
        <v>404</v>
      </c>
      <c r="B12" s="7"/>
      <c r="C12" s="8"/>
      <c r="D12" s="119"/>
      <c r="E12" s="9"/>
      <c r="F12" s="7"/>
      <c r="G12" s="7"/>
      <c r="H12" s="263"/>
      <c r="I12" s="264"/>
      <c r="J12" s="264"/>
      <c r="K12" s="262"/>
      <c r="L12" s="262"/>
    </row>
    <row r="13" spans="1:12" s="5" customFormat="1" ht="14.25" customHeight="1">
      <c r="A13" s="7"/>
      <c r="B13" s="7"/>
      <c r="C13" s="8"/>
      <c r="D13" s="119"/>
      <c r="E13" s="9"/>
      <c r="F13" s="7"/>
      <c r="G13" s="7"/>
      <c r="H13" s="263"/>
      <c r="I13" s="264"/>
      <c r="J13" s="264"/>
      <c r="K13" s="262"/>
      <c r="L13" s="262"/>
    </row>
    <row r="14" spans="1:12" s="5" customFormat="1" ht="18" customHeight="1">
      <c r="A14" s="266"/>
      <c r="B14" s="266"/>
      <c r="C14" s="269" t="s">
        <v>149</v>
      </c>
      <c r="D14" s="267"/>
      <c r="E14" s="267"/>
      <c r="F14" s="267"/>
      <c r="G14" s="266" t="s">
        <v>148</v>
      </c>
      <c r="H14" s="267"/>
      <c r="I14" s="266" t="s">
        <v>150</v>
      </c>
      <c r="J14" s="268"/>
      <c r="K14" s="268"/>
      <c r="L14" s="11"/>
    </row>
    <row r="15" spans="1:12" s="5" customFormat="1" ht="21.75" customHeight="1">
      <c r="A15" s="266" t="s">
        <v>145</v>
      </c>
      <c r="B15" s="266"/>
      <c r="C15" s="266" t="s">
        <v>182</v>
      </c>
      <c r="D15" s="271"/>
      <c r="E15" s="271"/>
      <c r="F15" s="271"/>
      <c r="G15" s="266"/>
      <c r="H15" s="267"/>
      <c r="I15" s="266"/>
      <c r="J15" s="268"/>
      <c r="K15" s="268"/>
      <c r="L15" s="11"/>
    </row>
    <row r="16" spans="1:12" s="5" customFormat="1" ht="21.75" customHeight="1">
      <c r="A16" s="266" t="s">
        <v>146</v>
      </c>
      <c r="B16" s="266"/>
      <c r="C16" s="266" t="s">
        <v>183</v>
      </c>
      <c r="D16" s="271"/>
      <c r="E16" s="271"/>
      <c r="F16" s="271"/>
      <c r="G16" s="266"/>
      <c r="H16" s="267"/>
      <c r="I16" s="266"/>
      <c r="J16" s="268"/>
      <c r="K16" s="268"/>
      <c r="L16" s="11"/>
    </row>
    <row r="17" spans="1:12" s="5" customFormat="1" ht="21.75" customHeight="1">
      <c r="A17" s="266" t="s">
        <v>147</v>
      </c>
      <c r="B17" s="266"/>
      <c r="C17" s="269"/>
      <c r="D17" s="267"/>
      <c r="E17" s="267"/>
      <c r="F17" s="267"/>
      <c r="G17" s="266"/>
      <c r="H17" s="267"/>
      <c r="I17" s="266"/>
      <c r="J17" s="268"/>
      <c r="K17" s="268"/>
      <c r="L17" s="11"/>
    </row>
    <row r="18" spans="1:12" s="5" customFormat="1" ht="13.5" customHeight="1">
      <c r="A18" s="7"/>
      <c r="B18" s="7"/>
      <c r="C18" s="8"/>
      <c r="D18" s="119"/>
      <c r="E18" s="9"/>
      <c r="F18" s="7"/>
      <c r="G18" s="7"/>
      <c r="H18" s="7"/>
      <c r="I18" s="10"/>
      <c r="J18" s="10"/>
      <c r="K18" s="11"/>
      <c r="L18" s="11"/>
    </row>
    <row r="19" spans="1:12" s="5" customFormat="1" ht="13.5" customHeight="1">
      <c r="A19" s="136" t="s">
        <v>184</v>
      </c>
      <c r="B19" s="7"/>
      <c r="C19" s="8"/>
      <c r="D19" s="119"/>
      <c r="E19" s="9"/>
      <c r="F19" s="7"/>
      <c r="G19" s="7"/>
      <c r="H19" s="26"/>
      <c r="I19" s="7"/>
      <c r="J19" s="10"/>
      <c r="K19" s="10"/>
      <c r="L19" s="11"/>
    </row>
    <row r="20" spans="1:12" s="5" customFormat="1" ht="15.75" customHeight="1">
      <c r="A20" s="10"/>
      <c r="B20" s="10"/>
      <c r="C20" s="11"/>
      <c r="D20" s="121"/>
      <c r="E20" s="12"/>
      <c r="F20" s="13"/>
      <c r="G20" s="10"/>
      <c r="H20" s="27"/>
      <c r="I20" s="10"/>
      <c r="J20" s="10"/>
      <c r="K20" s="10"/>
      <c r="L20" s="11"/>
    </row>
    <row r="21" spans="1:12" s="24" customFormat="1" ht="34.5" customHeight="1">
      <c r="A21" s="29" t="s">
        <v>405</v>
      </c>
      <c r="B21" s="30" t="s">
        <v>406</v>
      </c>
      <c r="C21" s="30" t="s">
        <v>407</v>
      </c>
      <c r="D21" s="30" t="s">
        <v>408</v>
      </c>
      <c r="E21" s="31"/>
      <c r="F21" s="32" t="s">
        <v>544</v>
      </c>
      <c r="G21" s="30" t="s">
        <v>414</v>
      </c>
      <c r="H21" s="32"/>
      <c r="I21" s="30"/>
      <c r="J21" s="128"/>
      <c r="K21" s="32"/>
      <c r="L21" s="30"/>
    </row>
    <row r="22" spans="1:12" s="24" customFormat="1" ht="12.75" customHeight="1">
      <c r="A22" s="33" t="s">
        <v>492</v>
      </c>
      <c r="B22" s="34" t="s">
        <v>493</v>
      </c>
      <c r="C22" s="109" t="s">
        <v>494</v>
      </c>
      <c r="D22" s="34" t="s">
        <v>495</v>
      </c>
      <c r="E22" s="34" t="s">
        <v>604</v>
      </c>
      <c r="F22" s="34" t="s">
        <v>605</v>
      </c>
      <c r="G22" s="34" t="s">
        <v>606</v>
      </c>
      <c r="H22" s="34"/>
      <c r="I22" s="34"/>
      <c r="J22" s="129"/>
      <c r="K22" s="34"/>
      <c r="L22" s="34"/>
    </row>
    <row r="23" spans="1:12" s="23" customFormat="1" ht="18.75" customHeight="1">
      <c r="A23" s="19"/>
      <c r="B23" s="19"/>
      <c r="C23" s="54"/>
      <c r="D23" s="122"/>
      <c r="E23" s="21"/>
      <c r="F23" s="22"/>
      <c r="G23" s="19"/>
      <c r="H23" s="64"/>
      <c r="I23" s="61"/>
      <c r="J23" s="61"/>
      <c r="K23" s="61"/>
      <c r="L23" s="65"/>
    </row>
    <row r="24" spans="1:12" s="23" customFormat="1" ht="12.75" customHeight="1">
      <c r="A24" s="19"/>
      <c r="B24" s="19"/>
      <c r="C24" s="54"/>
      <c r="D24" s="122"/>
      <c r="E24" s="21"/>
      <c r="F24" s="22"/>
      <c r="G24" s="19"/>
      <c r="H24" s="64"/>
      <c r="I24" s="61"/>
      <c r="J24" s="61"/>
      <c r="K24" s="61"/>
      <c r="L24" s="65"/>
    </row>
    <row r="25" spans="1:12" s="23" customFormat="1" ht="18.75" customHeight="1">
      <c r="A25" s="19"/>
      <c r="B25" s="19"/>
      <c r="C25" s="54" t="s">
        <v>151</v>
      </c>
      <c r="D25" s="122"/>
      <c r="E25" s="270"/>
      <c r="F25" s="270"/>
      <c r="G25" s="270"/>
      <c r="H25" s="64"/>
      <c r="I25" s="61"/>
      <c r="J25" s="61"/>
      <c r="K25" s="61"/>
      <c r="L25" s="65"/>
    </row>
    <row r="26" spans="1:12" s="23" customFormat="1" ht="16.5" customHeight="1">
      <c r="A26" s="19"/>
      <c r="B26" s="19"/>
      <c r="C26" s="20"/>
      <c r="D26" s="122"/>
      <c r="E26" s="158"/>
      <c r="F26" s="130"/>
      <c r="G26" s="159"/>
      <c r="H26" s="73"/>
      <c r="I26" s="72"/>
      <c r="J26" s="74"/>
      <c r="K26" s="75"/>
      <c r="L26" s="48"/>
    </row>
    <row r="27" spans="1:12" s="23" customFormat="1" ht="15.75" customHeight="1">
      <c r="A27" s="59" t="s">
        <v>539</v>
      </c>
      <c r="B27" s="55"/>
      <c r="C27" s="56" t="s">
        <v>538</v>
      </c>
      <c r="D27" s="60" t="s">
        <v>496</v>
      </c>
      <c r="E27" s="131"/>
      <c r="F27" s="131"/>
      <c r="G27" s="135">
        <f>G46+G57</f>
        <v>0</v>
      </c>
      <c r="H27" s="183"/>
      <c r="I27" s="72"/>
      <c r="J27" s="77"/>
      <c r="K27" s="78"/>
      <c r="L27" s="48"/>
    </row>
    <row r="28" spans="1:12" s="23" customFormat="1" ht="11.25" customHeight="1">
      <c r="A28" s="59"/>
      <c r="B28" s="55"/>
      <c r="C28" s="56"/>
      <c r="D28" s="60"/>
      <c r="E28" s="131"/>
      <c r="F28" s="131"/>
      <c r="G28" s="135"/>
      <c r="H28" s="73"/>
      <c r="I28" s="72"/>
      <c r="J28" s="80"/>
      <c r="K28" s="81"/>
      <c r="L28" s="49"/>
    </row>
    <row r="29" spans="1:12" s="23" customFormat="1" ht="12" customHeight="1">
      <c r="A29" s="55" t="s">
        <v>176</v>
      </c>
      <c r="B29" s="55"/>
      <c r="C29" s="58" t="s">
        <v>455</v>
      </c>
      <c r="D29" s="57" t="s">
        <v>497</v>
      </c>
      <c r="E29" s="132">
        <v>15</v>
      </c>
      <c r="F29" s="132"/>
      <c r="G29" s="133">
        <f>E29*F29*0.01</f>
        <v>0</v>
      </c>
      <c r="H29" s="73"/>
      <c r="I29" s="72"/>
      <c r="J29" s="80"/>
      <c r="K29" s="81"/>
      <c r="L29" s="50"/>
    </row>
    <row r="30" spans="1:12" s="23" customFormat="1" ht="12" customHeight="1">
      <c r="A30" s="55" t="s">
        <v>177</v>
      </c>
      <c r="B30" s="55"/>
      <c r="C30" s="58" t="s">
        <v>543</v>
      </c>
      <c r="D30" s="57" t="s">
        <v>497</v>
      </c>
      <c r="E30" s="132">
        <v>21</v>
      </c>
      <c r="F30" s="133">
        <f>G27</f>
        <v>0</v>
      </c>
      <c r="G30" s="133">
        <f>E30*F30*0.01</f>
        <v>0</v>
      </c>
      <c r="H30" s="73"/>
      <c r="I30" s="72"/>
      <c r="J30" s="80"/>
      <c r="K30" s="81"/>
      <c r="L30" s="50"/>
    </row>
    <row r="31" spans="1:12" s="23" customFormat="1" ht="8.25" customHeight="1">
      <c r="A31" s="55"/>
      <c r="B31" s="55"/>
      <c r="C31" s="58"/>
      <c r="D31" s="57"/>
      <c r="E31" s="132"/>
      <c r="F31" s="132"/>
      <c r="G31" s="133"/>
      <c r="H31" s="73"/>
      <c r="I31" s="72"/>
      <c r="J31" s="80"/>
      <c r="K31" s="81"/>
      <c r="L31" s="50"/>
    </row>
    <row r="32" spans="1:12" s="23" customFormat="1" ht="14.25" customHeight="1">
      <c r="A32" s="59" t="s">
        <v>454</v>
      </c>
      <c r="B32" s="55"/>
      <c r="C32" s="56" t="s">
        <v>532</v>
      </c>
      <c r="D32" s="60" t="s">
        <v>496</v>
      </c>
      <c r="E32" s="131"/>
      <c r="F32" s="131"/>
      <c r="G32" s="135">
        <f>SUM(G27:G31)</f>
        <v>0</v>
      </c>
      <c r="H32" s="85"/>
      <c r="I32" s="83"/>
      <c r="J32" s="80"/>
      <c r="K32" s="81"/>
      <c r="L32" s="50"/>
    </row>
    <row r="33" spans="1:12" s="23" customFormat="1" ht="12" customHeight="1">
      <c r="A33" s="68"/>
      <c r="B33" s="69"/>
      <c r="C33" s="70"/>
      <c r="D33" s="82"/>
      <c r="E33" s="83"/>
      <c r="F33" s="83"/>
      <c r="G33" s="84"/>
      <c r="H33" s="73"/>
      <c r="I33" s="72"/>
      <c r="J33" s="80"/>
      <c r="K33" s="81"/>
      <c r="L33" s="50"/>
    </row>
    <row r="34" spans="1:12" s="23" customFormat="1" ht="12" customHeight="1">
      <c r="A34" s="68"/>
      <c r="B34" s="69"/>
      <c r="C34" s="70"/>
      <c r="D34" s="82"/>
      <c r="E34" s="83"/>
      <c r="F34" s="83"/>
      <c r="G34" s="84"/>
      <c r="H34" s="73"/>
      <c r="I34" s="72"/>
      <c r="J34" s="80"/>
      <c r="K34" s="81"/>
      <c r="L34" s="50"/>
    </row>
    <row r="35" spans="1:12" s="23" customFormat="1" ht="12" customHeight="1">
      <c r="A35" s="68"/>
      <c r="B35" s="69"/>
      <c r="C35" s="70"/>
      <c r="D35" s="82"/>
      <c r="E35" s="83"/>
      <c r="F35" s="83"/>
      <c r="G35" s="84"/>
      <c r="H35" s="73"/>
      <c r="I35" s="72"/>
      <c r="J35" s="80"/>
      <c r="K35" s="81"/>
      <c r="L35" s="50"/>
    </row>
    <row r="36" spans="1:12" s="23" customFormat="1" ht="12" customHeight="1">
      <c r="A36" s="68"/>
      <c r="B36" s="69"/>
      <c r="C36" s="70"/>
      <c r="D36" s="82"/>
      <c r="E36" s="83"/>
      <c r="F36" s="83"/>
      <c r="G36" s="84"/>
      <c r="H36" s="73"/>
      <c r="I36" s="72"/>
      <c r="J36" s="80"/>
      <c r="K36" s="81"/>
      <c r="L36" s="50"/>
    </row>
    <row r="37" spans="1:12" s="23" customFormat="1" ht="12" customHeight="1">
      <c r="A37" s="68"/>
      <c r="B37" s="69"/>
      <c r="C37" s="70"/>
      <c r="D37" s="82"/>
      <c r="E37" s="83"/>
      <c r="F37" s="83"/>
      <c r="G37" s="84"/>
      <c r="H37" s="73"/>
      <c r="I37" s="72"/>
      <c r="J37" s="80"/>
      <c r="K37" s="81"/>
      <c r="L37" s="50"/>
    </row>
    <row r="38" spans="1:12" s="66" customFormat="1" ht="12" customHeight="1">
      <c r="A38" s="61"/>
      <c r="B38" s="61"/>
      <c r="C38" s="108" t="s">
        <v>453</v>
      </c>
      <c r="D38" s="123"/>
      <c r="E38" s="62"/>
      <c r="F38" s="63"/>
      <c r="G38" s="61"/>
      <c r="H38" s="73"/>
      <c r="I38" s="72"/>
      <c r="J38" s="80"/>
      <c r="K38" s="81"/>
      <c r="L38" s="50"/>
    </row>
    <row r="39" spans="1:12" s="66" customFormat="1" ht="13.5" customHeight="1">
      <c r="A39" s="61"/>
      <c r="B39" s="61"/>
      <c r="C39" s="108"/>
      <c r="D39" s="123"/>
      <c r="E39" s="62"/>
      <c r="F39" s="63"/>
      <c r="G39" s="61"/>
      <c r="H39" s="64"/>
      <c r="I39" s="61"/>
      <c r="J39" s="61"/>
      <c r="K39" s="61"/>
      <c r="L39" s="65"/>
    </row>
    <row r="40" spans="1:12" s="66" customFormat="1" ht="13.5" customHeight="1">
      <c r="A40" s="61"/>
      <c r="B40" s="61"/>
      <c r="C40" s="67"/>
      <c r="D40" s="123"/>
      <c r="E40" s="62"/>
      <c r="F40" s="63"/>
      <c r="G40" s="61"/>
      <c r="H40" s="64"/>
      <c r="I40" s="61"/>
      <c r="J40" s="61"/>
      <c r="K40" s="61"/>
      <c r="L40" s="65"/>
    </row>
    <row r="41" spans="1:12" s="14" customFormat="1" ht="13.5" customHeight="1">
      <c r="A41" s="68" t="s">
        <v>411</v>
      </c>
      <c r="B41" s="69"/>
      <c r="C41" s="70" t="s">
        <v>444</v>
      </c>
      <c r="D41" s="71" t="s">
        <v>491</v>
      </c>
      <c r="E41" s="72" t="s">
        <v>491</v>
      </c>
      <c r="F41" s="72"/>
      <c r="G41" s="72"/>
      <c r="H41" s="73"/>
      <c r="I41" s="72"/>
      <c r="J41" s="74"/>
      <c r="K41" s="75"/>
      <c r="L41" s="48"/>
    </row>
    <row r="42" spans="1:12" s="14" customFormat="1" ht="13.5" customHeight="1">
      <c r="A42" s="69"/>
      <c r="B42" s="69"/>
      <c r="C42" s="76"/>
      <c r="D42" s="71" t="s">
        <v>491</v>
      </c>
      <c r="E42" s="72" t="s">
        <v>491</v>
      </c>
      <c r="F42" s="72"/>
      <c r="G42" s="72"/>
      <c r="H42" s="73"/>
      <c r="I42" s="72"/>
      <c r="J42" s="77"/>
      <c r="K42" s="78"/>
      <c r="L42" s="48"/>
    </row>
    <row r="43" spans="1:12" s="15" customFormat="1" ht="13.5" customHeight="1">
      <c r="A43" s="69">
        <v>1</v>
      </c>
      <c r="B43" s="69"/>
      <c r="C43" s="76" t="s">
        <v>632</v>
      </c>
      <c r="D43" s="71" t="s">
        <v>496</v>
      </c>
      <c r="E43" s="72" t="s">
        <v>491</v>
      </c>
      <c r="F43" s="72"/>
      <c r="G43" s="79">
        <f>G70</f>
        <v>0</v>
      </c>
      <c r="H43" s="73"/>
      <c r="I43" s="72"/>
      <c r="J43" s="80"/>
      <c r="K43" s="81"/>
      <c r="L43" s="49"/>
    </row>
    <row r="44" spans="1:12" s="15" customFormat="1" ht="13.5" customHeight="1">
      <c r="A44" s="69">
        <v>2</v>
      </c>
      <c r="B44" s="69"/>
      <c r="C44" s="76" t="s">
        <v>633</v>
      </c>
      <c r="D44" s="71" t="s">
        <v>496</v>
      </c>
      <c r="E44" s="72"/>
      <c r="F44" s="72"/>
      <c r="G44" s="79">
        <f>G92</f>
        <v>0</v>
      </c>
      <c r="H44" s="73"/>
      <c r="I44" s="72"/>
      <c r="J44" s="80"/>
      <c r="K44" s="81"/>
      <c r="L44" s="50"/>
    </row>
    <row r="45" spans="1:12" s="15" customFormat="1" ht="13.5" customHeight="1">
      <c r="A45" s="69"/>
      <c r="B45" s="69"/>
      <c r="C45" s="76"/>
      <c r="D45" s="71"/>
      <c r="E45" s="72"/>
      <c r="F45" s="72"/>
      <c r="G45" s="79"/>
      <c r="H45" s="73"/>
      <c r="I45" s="72"/>
      <c r="J45" s="80"/>
      <c r="K45" s="81"/>
      <c r="L45" s="50"/>
    </row>
    <row r="46" spans="1:12" s="15" customFormat="1" ht="13.5" customHeight="1">
      <c r="A46" s="68" t="s">
        <v>411</v>
      </c>
      <c r="B46" s="68"/>
      <c r="C46" s="70" t="s">
        <v>445</v>
      </c>
      <c r="D46" s="82" t="s">
        <v>496</v>
      </c>
      <c r="E46" s="83"/>
      <c r="F46" s="83"/>
      <c r="G46" s="84">
        <f>SUM(G43:G45)</f>
        <v>0</v>
      </c>
      <c r="H46" s="85"/>
      <c r="I46" s="83"/>
      <c r="J46" s="80"/>
      <c r="K46" s="81"/>
      <c r="L46" s="50"/>
    </row>
    <row r="47" spans="1:12" s="15" customFormat="1" ht="13.5" customHeight="1">
      <c r="A47" s="69"/>
      <c r="B47" s="69"/>
      <c r="C47" s="76"/>
      <c r="D47" s="71"/>
      <c r="E47" s="72"/>
      <c r="F47" s="72"/>
      <c r="G47" s="79"/>
      <c r="H47" s="73"/>
      <c r="I47" s="72"/>
      <c r="J47" s="80"/>
      <c r="K47" s="81"/>
      <c r="L47" s="50"/>
    </row>
    <row r="48" spans="1:12" s="15" customFormat="1" ht="13.5" customHeight="1">
      <c r="A48" s="69"/>
      <c r="B48" s="69"/>
      <c r="C48" s="76"/>
      <c r="D48" s="71"/>
      <c r="E48" s="72"/>
      <c r="F48" s="72"/>
      <c r="G48" s="79"/>
      <c r="H48" s="73"/>
      <c r="I48" s="72"/>
      <c r="J48" s="80"/>
      <c r="K48" s="81"/>
      <c r="L48" s="50"/>
    </row>
    <row r="49" spans="1:12" s="15" customFormat="1" ht="13.5" customHeight="1">
      <c r="A49" s="69"/>
      <c r="B49" s="69"/>
      <c r="C49" s="76"/>
      <c r="D49" s="71"/>
      <c r="E49" s="72"/>
      <c r="F49" s="72"/>
      <c r="G49" s="79"/>
      <c r="H49" s="73"/>
      <c r="I49" s="72"/>
      <c r="J49" s="80"/>
      <c r="K49" s="81"/>
      <c r="L49" s="50"/>
    </row>
    <row r="50" spans="1:12" s="15" customFormat="1" ht="13.5" customHeight="1">
      <c r="A50" s="68" t="s">
        <v>412</v>
      </c>
      <c r="B50" s="69"/>
      <c r="C50" s="70" t="s">
        <v>537</v>
      </c>
      <c r="D50" s="71" t="s">
        <v>491</v>
      </c>
      <c r="E50" s="72" t="s">
        <v>491</v>
      </c>
      <c r="F50" s="72"/>
      <c r="G50" s="79"/>
      <c r="H50" s="73"/>
      <c r="I50" s="72"/>
      <c r="J50" s="80"/>
      <c r="K50" s="81"/>
      <c r="L50" s="50"/>
    </row>
    <row r="51" spans="1:12" s="15" customFormat="1" ht="13.5" customHeight="1">
      <c r="A51" s="69"/>
      <c r="B51" s="69"/>
      <c r="C51" s="76"/>
      <c r="D51" s="71" t="s">
        <v>491</v>
      </c>
      <c r="E51" s="72" t="s">
        <v>491</v>
      </c>
      <c r="F51" s="72"/>
      <c r="G51" s="79"/>
      <c r="H51" s="73"/>
      <c r="I51" s="72"/>
      <c r="J51" s="80"/>
      <c r="K51" s="81"/>
      <c r="L51" s="50"/>
    </row>
    <row r="52" spans="1:12" s="15" customFormat="1" ht="13.5" customHeight="1">
      <c r="A52" s="69">
        <v>4</v>
      </c>
      <c r="B52" s="69"/>
      <c r="C52" s="76" t="s">
        <v>452</v>
      </c>
      <c r="D52" s="71" t="s">
        <v>496</v>
      </c>
      <c r="E52" s="72" t="s">
        <v>491</v>
      </c>
      <c r="F52" s="72"/>
      <c r="G52" s="79">
        <v>0</v>
      </c>
      <c r="H52" s="73"/>
      <c r="I52" s="72"/>
      <c r="J52" s="80"/>
      <c r="K52" s="81"/>
      <c r="L52" s="50"/>
    </row>
    <row r="53" spans="1:12" s="15" customFormat="1" ht="13.5" customHeight="1">
      <c r="A53" s="69">
        <v>5</v>
      </c>
      <c r="B53" s="69"/>
      <c r="C53" s="76" t="s">
        <v>446</v>
      </c>
      <c r="D53" s="71" t="s">
        <v>496</v>
      </c>
      <c r="E53" s="72"/>
      <c r="F53" s="72"/>
      <c r="G53" s="79">
        <v>0</v>
      </c>
      <c r="H53" s="73"/>
      <c r="I53" s="72"/>
      <c r="J53" s="80"/>
      <c r="K53" s="81"/>
      <c r="L53" s="50"/>
    </row>
    <row r="54" spans="1:12" s="15" customFormat="1" ht="13.5" customHeight="1">
      <c r="A54" s="69">
        <v>6</v>
      </c>
      <c r="B54" s="69"/>
      <c r="C54" s="76" t="s">
        <v>447</v>
      </c>
      <c r="D54" s="71" t="s">
        <v>496</v>
      </c>
      <c r="E54" s="72"/>
      <c r="F54" s="72"/>
      <c r="G54" s="79">
        <v>0</v>
      </c>
      <c r="H54" s="73"/>
      <c r="I54" s="72"/>
      <c r="J54" s="80"/>
      <c r="K54" s="81"/>
      <c r="L54" s="50"/>
    </row>
    <row r="55" spans="1:12" s="15" customFormat="1" ht="13.5" customHeight="1">
      <c r="A55" s="69">
        <v>7</v>
      </c>
      <c r="B55" s="69"/>
      <c r="C55" s="76" t="s">
        <v>501</v>
      </c>
      <c r="D55" s="71" t="s">
        <v>496</v>
      </c>
      <c r="E55" s="83"/>
      <c r="F55" s="83"/>
      <c r="G55" s="79">
        <f>G555</f>
        <v>0</v>
      </c>
      <c r="H55" s="73"/>
      <c r="I55" s="72"/>
      <c r="J55" s="80"/>
      <c r="K55" s="81"/>
      <c r="L55" s="50"/>
    </row>
    <row r="56" spans="1:12" s="15" customFormat="1" ht="13.5" customHeight="1">
      <c r="A56" s="69"/>
      <c r="B56" s="69"/>
      <c r="C56" s="76"/>
      <c r="D56" s="71"/>
      <c r="E56" s="72"/>
      <c r="F56" s="72"/>
      <c r="G56" s="79"/>
      <c r="H56" s="73"/>
      <c r="I56" s="72"/>
      <c r="J56" s="80"/>
      <c r="K56" s="81"/>
      <c r="L56" s="50"/>
    </row>
    <row r="57" spans="1:12" s="15" customFormat="1" ht="13.5" customHeight="1">
      <c r="A57" s="68" t="s">
        <v>412</v>
      </c>
      <c r="B57" s="68"/>
      <c r="C57" s="160" t="s">
        <v>585</v>
      </c>
      <c r="D57" s="82" t="s">
        <v>496</v>
      </c>
      <c r="E57" s="83"/>
      <c r="F57" s="83"/>
      <c r="G57" s="84">
        <f>SUM(G52:G56)</f>
        <v>0</v>
      </c>
      <c r="H57" s="73"/>
      <c r="I57" s="72"/>
      <c r="J57" s="80"/>
      <c r="K57" s="81"/>
      <c r="L57" s="50"/>
    </row>
    <row r="58" spans="1:12" s="15" customFormat="1" ht="13.5" customHeight="1">
      <c r="A58" s="68"/>
      <c r="B58" s="68"/>
      <c r="C58" s="70"/>
      <c r="D58" s="82"/>
      <c r="E58" s="83"/>
      <c r="F58" s="83"/>
      <c r="G58" s="84"/>
      <c r="H58" s="73"/>
      <c r="I58" s="72"/>
      <c r="J58" s="80"/>
      <c r="K58" s="81"/>
      <c r="L58" s="50"/>
    </row>
    <row r="59" spans="1:12" s="15" customFormat="1" ht="13.5" customHeight="1">
      <c r="A59" s="68"/>
      <c r="B59" s="68"/>
      <c r="C59" s="70"/>
      <c r="D59" s="82"/>
      <c r="E59" s="83"/>
      <c r="F59" s="83"/>
      <c r="G59" s="84"/>
      <c r="H59" s="73"/>
      <c r="I59" s="72"/>
      <c r="J59" s="80"/>
      <c r="K59" s="81"/>
      <c r="L59" s="50"/>
    </row>
    <row r="60" spans="1:12" s="15" customFormat="1" ht="13.5" customHeight="1">
      <c r="A60" s="68"/>
      <c r="B60" s="69"/>
      <c r="C60" s="70"/>
      <c r="D60" s="82"/>
      <c r="E60" s="83"/>
      <c r="F60" s="83"/>
      <c r="G60" s="84"/>
      <c r="H60" s="73"/>
      <c r="I60" s="72"/>
      <c r="J60" s="80"/>
      <c r="K60" s="81"/>
      <c r="L60" s="50"/>
    </row>
    <row r="61" spans="1:12" s="15" customFormat="1" ht="13.5" customHeight="1">
      <c r="A61" s="69"/>
      <c r="B61" s="69"/>
      <c r="C61" s="70" t="s">
        <v>401</v>
      </c>
      <c r="D61" s="71"/>
      <c r="E61" s="72"/>
      <c r="F61" s="72"/>
      <c r="G61" s="79"/>
      <c r="H61" s="73"/>
      <c r="I61" s="72"/>
      <c r="J61" s="80"/>
      <c r="K61" s="81"/>
      <c r="L61" s="50"/>
    </row>
    <row r="62" spans="1:12" s="15" customFormat="1" ht="13.5" customHeight="1">
      <c r="A62" s="69"/>
      <c r="B62" s="69"/>
      <c r="C62" s="76"/>
      <c r="D62" s="71"/>
      <c r="E62" s="72"/>
      <c r="F62" s="72"/>
      <c r="G62" s="79"/>
      <c r="H62" s="73"/>
      <c r="I62" s="72"/>
      <c r="J62" s="80"/>
      <c r="K62" s="81"/>
      <c r="L62" s="50"/>
    </row>
    <row r="63" spans="1:12" s="15" customFormat="1" ht="13.5" customHeight="1">
      <c r="A63" s="69">
        <f>A119</f>
        <v>3</v>
      </c>
      <c r="B63" s="69"/>
      <c r="C63" s="150" t="str">
        <f>C119</f>
        <v>Svislé konstrukce</v>
      </c>
      <c r="D63" s="71" t="s">
        <v>496</v>
      </c>
      <c r="E63" s="72"/>
      <c r="F63" s="72"/>
      <c r="G63" s="79">
        <f>G159</f>
        <v>0</v>
      </c>
      <c r="H63" s="73"/>
      <c r="I63" s="72"/>
      <c r="J63" s="80"/>
      <c r="K63" s="81"/>
      <c r="L63" s="50"/>
    </row>
    <row r="64" spans="1:12" s="15" customFormat="1" ht="13.5" customHeight="1">
      <c r="A64" s="69">
        <f>A163</f>
        <v>4</v>
      </c>
      <c r="B64" s="69"/>
      <c r="C64" s="150" t="str">
        <f>C173</f>
        <v>Vodorovné konstrukce</v>
      </c>
      <c r="D64" s="71" t="s">
        <v>496</v>
      </c>
      <c r="E64" s="72"/>
      <c r="F64" s="72"/>
      <c r="G64" s="127">
        <f>G173</f>
        <v>0</v>
      </c>
      <c r="H64" s="73"/>
      <c r="I64" s="72"/>
      <c r="J64" s="80"/>
      <c r="K64" s="81"/>
      <c r="L64" s="50"/>
    </row>
    <row r="65" spans="1:12" s="15" customFormat="1" ht="13.5" customHeight="1">
      <c r="A65" s="69">
        <f>A176</f>
        <v>6</v>
      </c>
      <c r="B65" s="69"/>
      <c r="C65" s="150" t="str">
        <f>C176</f>
        <v>Úpravy povrchů, podlahy, osazování</v>
      </c>
      <c r="D65" s="71" t="s">
        <v>496</v>
      </c>
      <c r="E65" s="72"/>
      <c r="F65" s="72"/>
      <c r="G65" s="79">
        <f>G219</f>
        <v>0</v>
      </c>
      <c r="H65" s="73"/>
      <c r="I65" s="72"/>
      <c r="J65" s="80"/>
      <c r="K65" s="81"/>
      <c r="L65" s="50"/>
    </row>
    <row r="66" spans="1:12" s="15" customFormat="1" ht="13.5" customHeight="1">
      <c r="A66" s="69">
        <f>A223</f>
        <v>93</v>
      </c>
      <c r="B66" s="69"/>
      <c r="C66" s="150" t="str">
        <f>C223</f>
        <v>Dokončující konstrukce a práce</v>
      </c>
      <c r="D66" s="71" t="s">
        <v>496</v>
      </c>
      <c r="E66" s="72"/>
      <c r="F66" s="72"/>
      <c r="G66" s="79">
        <f>G233</f>
        <v>0</v>
      </c>
      <c r="H66" s="73"/>
      <c r="I66" s="72"/>
      <c r="J66" s="80"/>
      <c r="K66" s="81"/>
      <c r="L66" s="50"/>
    </row>
    <row r="67" spans="1:12" s="15" customFormat="1" ht="13.5" customHeight="1">
      <c r="A67" s="69">
        <f>A239</f>
        <v>96</v>
      </c>
      <c r="B67" s="69"/>
      <c r="C67" s="150" t="str">
        <f>C239</f>
        <v>Bourání</v>
      </c>
      <c r="D67" s="71" t="s">
        <v>496</v>
      </c>
      <c r="E67" s="72"/>
      <c r="F67" s="72"/>
      <c r="G67" s="79">
        <f>G295</f>
        <v>0</v>
      </c>
      <c r="H67" s="73"/>
      <c r="I67" s="72"/>
      <c r="J67" s="80"/>
      <c r="K67" s="81"/>
      <c r="L67" s="50"/>
    </row>
    <row r="68" spans="1:12" s="15" customFormat="1" ht="13.5" customHeight="1">
      <c r="A68" s="69">
        <f>A298</f>
        <v>99</v>
      </c>
      <c r="B68" s="69"/>
      <c r="C68" s="150" t="str">
        <f>C298</f>
        <v>Přesun hmot</v>
      </c>
      <c r="D68" s="71" t="s">
        <v>496</v>
      </c>
      <c r="E68" s="72"/>
      <c r="F68" s="72"/>
      <c r="G68" s="79">
        <f>G303</f>
        <v>0</v>
      </c>
      <c r="H68" s="73"/>
      <c r="I68" s="72"/>
      <c r="J68" s="80"/>
      <c r="K68" s="81"/>
      <c r="L68" s="50"/>
    </row>
    <row r="69" spans="1:12" s="15" customFormat="1" ht="13.5" customHeight="1">
      <c r="A69" s="69"/>
      <c r="B69" s="69"/>
      <c r="C69" s="76"/>
      <c r="D69" s="71"/>
      <c r="E69" s="72"/>
      <c r="F69" s="72"/>
      <c r="G69" s="79"/>
      <c r="H69" s="73"/>
      <c r="I69" s="72"/>
      <c r="J69" s="80"/>
      <c r="K69" s="81"/>
      <c r="L69" s="50"/>
    </row>
    <row r="70" spans="1:12" s="15" customFormat="1" ht="13.5" customHeight="1">
      <c r="A70" s="68"/>
      <c r="B70" s="68"/>
      <c r="C70" s="70" t="s">
        <v>402</v>
      </c>
      <c r="D70" s="82" t="s">
        <v>496</v>
      </c>
      <c r="E70" s="83"/>
      <c r="F70" s="83"/>
      <c r="G70" s="84">
        <f>SUM(G63:G69)</f>
        <v>0</v>
      </c>
      <c r="H70" s="85"/>
      <c r="I70" s="83"/>
      <c r="J70" s="80"/>
      <c r="K70" s="81"/>
      <c r="L70" s="50"/>
    </row>
    <row r="71" spans="1:12" s="15" customFormat="1" ht="13.5" customHeight="1">
      <c r="A71" s="69"/>
      <c r="B71" s="69"/>
      <c r="C71" s="76"/>
      <c r="D71" s="71"/>
      <c r="E71" s="72"/>
      <c r="F71" s="72"/>
      <c r="G71" s="79"/>
      <c r="H71" s="73"/>
      <c r="I71" s="72"/>
      <c r="J71" s="80"/>
      <c r="K71" s="81"/>
      <c r="L71" s="50"/>
    </row>
    <row r="72" spans="1:12" s="15" customFormat="1" ht="13.5" customHeight="1">
      <c r="A72" s="69"/>
      <c r="B72" s="69"/>
      <c r="C72" s="76"/>
      <c r="D72" s="71"/>
      <c r="E72" s="72"/>
      <c r="F72" s="72"/>
      <c r="G72" s="79"/>
      <c r="H72" s="73"/>
      <c r="I72" s="72"/>
      <c r="J72" s="80"/>
      <c r="K72" s="81"/>
      <c r="L72" s="50"/>
    </row>
    <row r="73" spans="1:12" s="15" customFormat="1" ht="13.5" customHeight="1">
      <c r="A73" s="69"/>
      <c r="B73" s="69"/>
      <c r="C73" s="76"/>
      <c r="D73" s="71"/>
      <c r="E73" s="72"/>
      <c r="F73" s="72"/>
      <c r="G73" s="79"/>
      <c r="H73" s="73"/>
      <c r="I73" s="72"/>
      <c r="J73" s="80"/>
      <c r="K73" s="81"/>
      <c r="L73" s="50"/>
    </row>
    <row r="74" spans="1:12" s="15" customFormat="1" ht="13.5" customHeight="1">
      <c r="A74" s="69"/>
      <c r="B74" s="69"/>
      <c r="C74" s="76"/>
      <c r="D74" s="71"/>
      <c r="E74" s="72"/>
      <c r="F74" s="72"/>
      <c r="G74" s="79"/>
      <c r="H74" s="73"/>
      <c r="I74" s="72"/>
      <c r="J74" s="80"/>
      <c r="K74" s="81"/>
      <c r="L74" s="50"/>
    </row>
    <row r="75" spans="1:12" s="15" customFormat="1" ht="13.5" customHeight="1">
      <c r="A75" s="69"/>
      <c r="B75" s="69"/>
      <c r="C75" s="76"/>
      <c r="D75" s="71"/>
      <c r="E75" s="72"/>
      <c r="F75" s="72"/>
      <c r="G75" s="79"/>
      <c r="H75" s="73"/>
      <c r="I75" s="72"/>
      <c r="J75" s="80"/>
      <c r="K75" s="81"/>
      <c r="L75" s="50"/>
    </row>
    <row r="76" spans="1:12" s="15" customFormat="1" ht="13.5" customHeight="1">
      <c r="A76" s="69"/>
      <c r="B76" s="69"/>
      <c r="C76" s="76"/>
      <c r="D76" s="71"/>
      <c r="E76" s="72"/>
      <c r="F76" s="72"/>
      <c r="G76" s="79"/>
      <c r="H76" s="73"/>
      <c r="I76" s="72"/>
      <c r="J76" s="80"/>
      <c r="K76" s="81"/>
      <c r="L76" s="50"/>
    </row>
    <row r="77" spans="1:12" s="15" customFormat="1" ht="13.5" customHeight="1">
      <c r="A77" s="69"/>
      <c r="B77" s="69"/>
      <c r="C77" s="76"/>
      <c r="D77" s="71"/>
      <c r="E77" s="72"/>
      <c r="F77" s="72"/>
      <c r="G77" s="79"/>
      <c r="H77" s="73"/>
      <c r="I77" s="72"/>
      <c r="J77" s="80"/>
      <c r="K77" s="81"/>
      <c r="L77" s="50"/>
    </row>
    <row r="78" spans="1:12" s="15" customFormat="1" ht="13.5" customHeight="1">
      <c r="A78" s="69"/>
      <c r="B78" s="69"/>
      <c r="C78" s="70" t="s">
        <v>545</v>
      </c>
      <c r="D78" s="71"/>
      <c r="E78" s="72"/>
      <c r="F78" s="72"/>
      <c r="G78" s="79"/>
      <c r="H78" s="73"/>
      <c r="I78" s="72"/>
      <c r="J78" s="80"/>
      <c r="K78" s="81"/>
      <c r="L78" s="50"/>
    </row>
    <row r="79" spans="1:12" s="15" customFormat="1" ht="13.5" customHeight="1">
      <c r="A79" s="69"/>
      <c r="B79" s="69"/>
      <c r="C79" s="76"/>
      <c r="D79" s="71"/>
      <c r="E79" s="72"/>
      <c r="F79" s="72"/>
      <c r="G79" s="79"/>
      <c r="H79" s="73"/>
      <c r="I79" s="72"/>
      <c r="J79" s="80"/>
      <c r="K79" s="81"/>
      <c r="L79" s="50"/>
    </row>
    <row r="80" spans="1:12" s="14" customFormat="1" ht="13.5" customHeight="1">
      <c r="A80" s="69">
        <f>A307</f>
        <v>711</v>
      </c>
      <c r="B80" s="69"/>
      <c r="C80" s="150" t="str">
        <f>C307</f>
        <v>Izolace proti vodě</v>
      </c>
      <c r="D80" s="71" t="s">
        <v>496</v>
      </c>
      <c r="E80" s="72"/>
      <c r="F80" s="72"/>
      <c r="G80" s="79">
        <f>G317</f>
        <v>0</v>
      </c>
      <c r="H80" s="73"/>
      <c r="I80" s="72"/>
      <c r="J80" s="77"/>
      <c r="K80" s="78"/>
      <c r="L80" s="48"/>
    </row>
    <row r="81" spans="1:12" s="15" customFormat="1" ht="13.5" customHeight="1">
      <c r="A81" s="69">
        <f>A369</f>
        <v>721</v>
      </c>
      <c r="B81" s="69"/>
      <c r="C81" s="150" t="str">
        <f>C369</f>
        <v>Zdravotechnika</v>
      </c>
      <c r="D81" s="71" t="s">
        <v>496</v>
      </c>
      <c r="E81" s="72"/>
      <c r="F81" s="72"/>
      <c r="G81" s="79">
        <f>G369</f>
        <v>0</v>
      </c>
      <c r="H81" s="73"/>
      <c r="I81" s="72"/>
      <c r="J81" s="80"/>
      <c r="K81" s="81"/>
      <c r="L81" s="50"/>
    </row>
    <row r="82" spans="1:12" s="15" customFormat="1" ht="13.5" customHeight="1">
      <c r="A82" s="69">
        <f>A373</f>
        <v>731</v>
      </c>
      <c r="B82" s="69"/>
      <c r="C82" s="150" t="str">
        <f>C399</f>
        <v>Ústřední vytápění</v>
      </c>
      <c r="D82" s="71" t="s">
        <v>496</v>
      </c>
      <c r="E82" s="72"/>
      <c r="F82" s="72"/>
      <c r="G82" s="127">
        <f>G399</f>
        <v>0</v>
      </c>
      <c r="H82" s="73"/>
      <c r="I82" s="72"/>
      <c r="J82" s="80"/>
      <c r="K82" s="81"/>
      <c r="L82" s="50"/>
    </row>
    <row r="83" spans="1:12" s="15" customFormat="1" ht="13.5" customHeight="1">
      <c r="A83" s="69">
        <f>A402</f>
        <v>741</v>
      </c>
      <c r="B83" s="69"/>
      <c r="C83" s="150" t="str">
        <f>C429</f>
        <v>Elektromontážní práce - Silnoproud</v>
      </c>
      <c r="D83" s="71" t="s">
        <v>496</v>
      </c>
      <c r="E83" s="72"/>
      <c r="F83" s="72"/>
      <c r="G83" s="127">
        <f>G429</f>
        <v>0</v>
      </c>
      <c r="H83" s="73"/>
      <c r="I83" s="72"/>
      <c r="J83" s="80"/>
      <c r="K83" s="81"/>
      <c r="L83" s="50"/>
    </row>
    <row r="84" spans="1:12" s="15" customFormat="1" ht="13.5" customHeight="1">
      <c r="A84" s="69">
        <f>A432</f>
        <v>764</v>
      </c>
      <c r="B84" s="69"/>
      <c r="C84" s="150" t="str">
        <f>C432</f>
        <v>Konstrukce klempířské poplastovaný plech dle PD</v>
      </c>
      <c r="D84" s="71" t="s">
        <v>496</v>
      </c>
      <c r="E84" s="72"/>
      <c r="F84" s="72"/>
      <c r="G84" s="79">
        <f>G437</f>
        <v>0</v>
      </c>
      <c r="H84" s="73"/>
      <c r="I84" s="72"/>
      <c r="J84" s="86"/>
      <c r="K84" s="87"/>
      <c r="L84" s="50"/>
    </row>
    <row r="85" spans="1:12" s="15" customFormat="1" ht="13.5" customHeight="1">
      <c r="A85" s="69">
        <f>A441</f>
        <v>766</v>
      </c>
      <c r="B85" s="69"/>
      <c r="C85" s="150" t="str">
        <f>C453</f>
        <v>Konstrukce truhlářské</v>
      </c>
      <c r="D85" s="71" t="s">
        <v>496</v>
      </c>
      <c r="E85" s="72"/>
      <c r="F85" s="72"/>
      <c r="G85" s="127">
        <f>G453</f>
        <v>0</v>
      </c>
      <c r="H85" s="73"/>
      <c r="I85" s="72"/>
      <c r="J85" s="80"/>
      <c r="K85" s="81"/>
      <c r="L85" s="50"/>
    </row>
    <row r="86" spans="1:12" s="15" customFormat="1" ht="13.5" customHeight="1">
      <c r="A86" s="69">
        <f>A458</f>
        <v>767</v>
      </c>
      <c r="B86" s="69"/>
      <c r="C86" s="150" t="str">
        <f>C458</f>
        <v>Konstrukce zámečnické</v>
      </c>
      <c r="D86" s="71" t="s">
        <v>496</v>
      </c>
      <c r="E86" s="72"/>
      <c r="F86" s="72"/>
      <c r="G86" s="79">
        <f>G475</f>
        <v>0</v>
      </c>
      <c r="H86" s="73"/>
      <c r="I86" s="72"/>
      <c r="J86" s="80"/>
      <c r="K86" s="81"/>
      <c r="L86" s="50"/>
    </row>
    <row r="87" spans="1:12" s="15" customFormat="1" ht="13.5" customHeight="1">
      <c r="A87" s="69">
        <f>A479</f>
        <v>771</v>
      </c>
      <c r="B87" s="69"/>
      <c r="C87" s="150" t="str">
        <f>C499</f>
        <v>Podlahy z dlaždic</v>
      </c>
      <c r="D87" s="71" t="s">
        <v>496</v>
      </c>
      <c r="E87" s="72"/>
      <c r="F87" s="72"/>
      <c r="G87" s="127">
        <f>G499</f>
        <v>0</v>
      </c>
      <c r="H87" s="73"/>
      <c r="I87" s="72"/>
      <c r="J87" s="80"/>
      <c r="K87" s="81"/>
      <c r="L87" s="50"/>
    </row>
    <row r="88" spans="1:12" s="15" customFormat="1" ht="13.5" customHeight="1">
      <c r="A88" s="69">
        <f>A503</f>
        <v>781</v>
      </c>
      <c r="B88" s="69"/>
      <c r="C88" s="150" t="str">
        <f>C513</f>
        <v>Obklady keramické</v>
      </c>
      <c r="D88" s="71" t="s">
        <v>496</v>
      </c>
      <c r="E88" s="72"/>
      <c r="F88" s="72"/>
      <c r="G88" s="127">
        <f>G513</f>
        <v>0</v>
      </c>
      <c r="H88" s="73"/>
      <c r="I88" s="72"/>
      <c r="J88" s="80"/>
      <c r="K88" s="81"/>
      <c r="L88" s="50"/>
    </row>
    <row r="89" spans="1:12" s="15" customFormat="1" ht="13.5" customHeight="1">
      <c r="A89" s="69">
        <f>A516</f>
        <v>783</v>
      </c>
      <c r="B89" s="69"/>
      <c r="C89" s="150" t="str">
        <f>C516</f>
        <v>Nátěry</v>
      </c>
      <c r="D89" s="71" t="s">
        <v>496</v>
      </c>
      <c r="E89" s="72"/>
      <c r="F89" s="72"/>
      <c r="G89" s="79">
        <f>G528</f>
        <v>0</v>
      </c>
      <c r="H89" s="73"/>
      <c r="I89" s="72"/>
      <c r="J89" s="80"/>
      <c r="K89" s="81"/>
      <c r="L89" s="50"/>
    </row>
    <row r="90" spans="1:12" s="15" customFormat="1" ht="13.5" customHeight="1">
      <c r="A90" s="69">
        <f>A532</f>
        <v>784</v>
      </c>
      <c r="B90" s="69"/>
      <c r="C90" s="150" t="str">
        <f>C532</f>
        <v>Malby</v>
      </c>
      <c r="D90" s="71" t="s">
        <v>496</v>
      </c>
      <c r="E90" s="72"/>
      <c r="F90" s="72"/>
      <c r="G90" s="79">
        <f>G539</f>
        <v>0</v>
      </c>
      <c r="H90" s="73"/>
      <c r="I90" s="72"/>
      <c r="J90" s="80"/>
      <c r="K90" s="81"/>
      <c r="L90" s="50"/>
    </row>
    <row r="91" spans="1:12" s="15" customFormat="1" ht="13.5" customHeight="1">
      <c r="A91" s="69"/>
      <c r="B91" s="69"/>
      <c r="C91" s="76"/>
      <c r="D91" s="71"/>
      <c r="E91" s="72"/>
      <c r="F91" s="72"/>
      <c r="G91" s="79"/>
      <c r="H91" s="73"/>
      <c r="I91" s="72"/>
      <c r="J91" s="80"/>
      <c r="K91" s="81"/>
      <c r="L91" s="50"/>
    </row>
    <row r="92" spans="1:12" s="15" customFormat="1" ht="13.5" customHeight="1">
      <c r="A92" s="68"/>
      <c r="B92" s="68"/>
      <c r="C92" s="70" t="s">
        <v>403</v>
      </c>
      <c r="D92" s="82" t="s">
        <v>496</v>
      </c>
      <c r="E92" s="83"/>
      <c r="F92" s="83"/>
      <c r="G92" s="84">
        <f>SUM(G80:G91)</f>
        <v>0</v>
      </c>
      <c r="H92" s="85"/>
      <c r="I92" s="83"/>
      <c r="J92" s="80"/>
      <c r="K92" s="81"/>
      <c r="L92" s="50"/>
    </row>
    <row r="93" spans="1:12" s="15" customFormat="1" ht="13.5" customHeight="1">
      <c r="A93" s="68"/>
      <c r="B93" s="68"/>
      <c r="C93" s="70"/>
      <c r="D93" s="82"/>
      <c r="E93" s="83"/>
      <c r="F93" s="83"/>
      <c r="G93" s="84"/>
      <c r="H93" s="85"/>
      <c r="I93" s="83"/>
      <c r="J93" s="80"/>
      <c r="K93" s="81"/>
      <c r="L93" s="50"/>
    </row>
    <row r="94" spans="1:12" s="15" customFormat="1" ht="13.5" customHeight="1">
      <c r="A94" s="68"/>
      <c r="B94" s="68"/>
      <c r="C94" s="70"/>
      <c r="D94" s="82"/>
      <c r="E94" s="83"/>
      <c r="F94" s="83"/>
      <c r="G94" s="84"/>
      <c r="H94" s="85"/>
      <c r="I94" s="83"/>
      <c r="J94" s="80"/>
      <c r="K94" s="81"/>
      <c r="L94" s="50"/>
    </row>
    <row r="95" spans="1:12" s="15" customFormat="1" ht="13.5" customHeight="1">
      <c r="A95" s="68"/>
      <c r="B95" s="68"/>
      <c r="C95" s="70"/>
      <c r="D95" s="82"/>
      <c r="E95" s="83"/>
      <c r="F95" s="83"/>
      <c r="G95" s="84"/>
      <c r="H95" s="85"/>
      <c r="I95" s="83"/>
      <c r="J95" s="80"/>
      <c r="K95" s="81"/>
      <c r="L95" s="50"/>
    </row>
    <row r="96" spans="1:12" s="15" customFormat="1" ht="13.5" customHeight="1">
      <c r="A96" s="68"/>
      <c r="B96" s="68"/>
      <c r="C96" s="70"/>
      <c r="D96" s="82"/>
      <c r="E96" s="83"/>
      <c r="F96" s="83"/>
      <c r="G96" s="84"/>
      <c r="H96" s="85"/>
      <c r="I96" s="83"/>
      <c r="J96" s="80"/>
      <c r="K96" s="81"/>
      <c r="L96" s="50"/>
    </row>
    <row r="97" spans="1:12" s="15" customFormat="1" ht="13.5" customHeight="1">
      <c r="A97" s="68"/>
      <c r="B97" s="68"/>
      <c r="C97" s="70"/>
      <c r="D97" s="82"/>
      <c r="E97" s="83"/>
      <c r="F97" s="83"/>
      <c r="G97" s="84"/>
      <c r="H97" s="85"/>
      <c r="I97" s="83"/>
      <c r="J97" s="80"/>
      <c r="K97" s="81"/>
      <c r="L97" s="50"/>
    </row>
    <row r="98" spans="1:12" s="15" customFormat="1" ht="13.5" customHeight="1">
      <c r="A98" s="68"/>
      <c r="B98" s="68"/>
      <c r="C98" s="70"/>
      <c r="D98" s="82"/>
      <c r="E98" s="83"/>
      <c r="F98" s="83"/>
      <c r="G98" s="84"/>
      <c r="H98" s="85"/>
      <c r="I98" s="83"/>
      <c r="J98" s="80"/>
      <c r="K98" s="81"/>
      <c r="L98" s="50"/>
    </row>
    <row r="99" spans="1:12" s="15" customFormat="1" ht="13.5" customHeight="1">
      <c r="A99" s="68"/>
      <c r="B99" s="68"/>
      <c r="C99" s="70"/>
      <c r="D99" s="82"/>
      <c r="E99" s="83"/>
      <c r="F99" s="83"/>
      <c r="G99" s="84"/>
      <c r="H99" s="85"/>
      <c r="I99" s="83"/>
      <c r="J99" s="80"/>
      <c r="K99" s="81"/>
      <c r="L99" s="50"/>
    </row>
    <row r="100" spans="1:12" s="15" customFormat="1" ht="13.5" customHeight="1">
      <c r="A100" s="68"/>
      <c r="B100" s="68"/>
      <c r="C100" s="70"/>
      <c r="D100" s="82"/>
      <c r="E100" s="83"/>
      <c r="F100" s="83"/>
      <c r="G100" s="84"/>
      <c r="H100" s="85"/>
      <c r="I100" s="83"/>
      <c r="J100" s="80"/>
      <c r="K100" s="81"/>
      <c r="L100" s="50"/>
    </row>
    <row r="101" spans="1:12" s="15" customFormat="1" ht="13.5" customHeight="1">
      <c r="A101" s="68"/>
      <c r="B101" s="68"/>
      <c r="C101" s="70"/>
      <c r="D101" s="82"/>
      <c r="E101" s="83"/>
      <c r="F101" s="83"/>
      <c r="G101" s="84"/>
      <c r="H101" s="85"/>
      <c r="I101" s="83"/>
      <c r="J101" s="80"/>
      <c r="K101" s="81"/>
      <c r="L101" s="50"/>
    </row>
    <row r="102" spans="1:12" s="15" customFormat="1" ht="13.5" customHeight="1">
      <c r="A102" s="68"/>
      <c r="B102" s="68"/>
      <c r="C102" s="70"/>
      <c r="D102" s="82"/>
      <c r="E102" s="83"/>
      <c r="F102" s="83"/>
      <c r="G102" s="84"/>
      <c r="H102" s="85"/>
      <c r="I102" s="83"/>
      <c r="J102" s="80"/>
      <c r="K102" s="81"/>
      <c r="L102" s="50"/>
    </row>
    <row r="103" spans="1:12" s="15" customFormat="1" ht="13.5" customHeight="1">
      <c r="A103" s="68"/>
      <c r="B103" s="68"/>
      <c r="C103" s="70"/>
      <c r="D103" s="82"/>
      <c r="E103" s="83"/>
      <c r="F103" s="83"/>
      <c r="G103" s="84"/>
      <c r="H103" s="85"/>
      <c r="I103" s="83"/>
      <c r="J103" s="80"/>
      <c r="K103" s="81"/>
      <c r="L103" s="50"/>
    </row>
    <row r="104" spans="1:12" s="15" customFormat="1" ht="13.5" customHeight="1">
      <c r="A104" s="68"/>
      <c r="B104" s="68"/>
      <c r="C104" s="70"/>
      <c r="D104" s="82"/>
      <c r="E104" s="83"/>
      <c r="F104" s="83"/>
      <c r="G104" s="84"/>
      <c r="H104" s="85"/>
      <c r="I104" s="83"/>
      <c r="J104" s="80"/>
      <c r="K104" s="81"/>
      <c r="L104" s="50"/>
    </row>
    <row r="105" spans="1:12" s="15" customFormat="1" ht="13.5" customHeight="1">
      <c r="A105" s="68"/>
      <c r="B105" s="68"/>
      <c r="C105" s="70"/>
      <c r="D105" s="82"/>
      <c r="E105" s="83"/>
      <c r="F105" s="83"/>
      <c r="G105" s="84"/>
      <c r="H105" s="85"/>
      <c r="I105" s="83"/>
      <c r="J105" s="80"/>
      <c r="K105" s="81"/>
      <c r="L105" s="50"/>
    </row>
    <row r="106" spans="1:12" s="15" customFormat="1" ht="13.5" customHeight="1">
      <c r="A106" s="68"/>
      <c r="B106" s="68"/>
      <c r="C106" s="70"/>
      <c r="D106" s="82"/>
      <c r="E106" s="83"/>
      <c r="F106" s="83"/>
      <c r="G106" s="84"/>
      <c r="H106" s="85"/>
      <c r="I106" s="83"/>
      <c r="J106" s="80"/>
      <c r="K106" s="81"/>
      <c r="L106" s="50"/>
    </row>
    <row r="107" spans="1:12" s="15" customFormat="1" ht="13.5" customHeight="1">
      <c r="A107" s="68"/>
      <c r="B107" s="68"/>
      <c r="C107" s="70"/>
      <c r="D107" s="82"/>
      <c r="E107" s="83"/>
      <c r="F107" s="83"/>
      <c r="G107" s="84"/>
      <c r="H107" s="85"/>
      <c r="I107" s="83"/>
      <c r="J107" s="80"/>
      <c r="K107" s="81"/>
      <c r="L107" s="50"/>
    </row>
    <row r="108" spans="1:12" s="15" customFormat="1" ht="13.5" customHeight="1">
      <c r="A108" s="68"/>
      <c r="B108" s="68"/>
      <c r="C108" s="70"/>
      <c r="D108" s="82"/>
      <c r="E108" s="83"/>
      <c r="F108" s="83"/>
      <c r="G108" s="84"/>
      <c r="H108" s="85"/>
      <c r="I108" s="83"/>
      <c r="J108" s="80"/>
      <c r="K108" s="81"/>
      <c r="L108" s="50"/>
    </row>
    <row r="109" spans="1:12" s="15" customFormat="1" ht="13.5" customHeight="1">
      <c r="A109" s="68"/>
      <c r="B109" s="68"/>
      <c r="C109" s="70"/>
      <c r="D109" s="82"/>
      <c r="E109" s="83"/>
      <c r="F109" s="83"/>
      <c r="G109" s="84"/>
      <c r="H109" s="85"/>
      <c r="I109" s="83"/>
      <c r="J109" s="80"/>
      <c r="K109" s="81"/>
      <c r="L109" s="50"/>
    </row>
    <row r="110" spans="1:12" s="15" customFormat="1" ht="13.5" customHeight="1">
      <c r="A110" s="68"/>
      <c r="B110" s="68"/>
      <c r="C110" s="70"/>
      <c r="D110" s="82"/>
      <c r="E110" s="83"/>
      <c r="F110" s="83"/>
      <c r="G110" s="84"/>
      <c r="H110" s="85"/>
      <c r="I110" s="83"/>
      <c r="J110" s="80"/>
      <c r="K110" s="81"/>
      <c r="L110" s="50"/>
    </row>
    <row r="111" spans="1:12" s="15" customFormat="1" ht="13.5" customHeight="1">
      <c r="A111" s="68"/>
      <c r="B111" s="68"/>
      <c r="C111" s="70"/>
      <c r="D111" s="82"/>
      <c r="E111" s="83"/>
      <c r="F111" s="83"/>
      <c r="G111" s="84"/>
      <c r="H111" s="85"/>
      <c r="I111" s="83"/>
      <c r="J111" s="80"/>
      <c r="K111" s="81"/>
      <c r="L111" s="50"/>
    </row>
    <row r="112" spans="1:12" s="15" customFormat="1" ht="13.5" customHeight="1">
      <c r="A112" s="68"/>
      <c r="B112" s="68"/>
      <c r="C112" s="70"/>
      <c r="D112" s="82"/>
      <c r="E112" s="83"/>
      <c r="F112" s="83"/>
      <c r="G112" s="84"/>
      <c r="H112" s="85"/>
      <c r="I112" s="83"/>
      <c r="J112" s="80"/>
      <c r="K112" s="81"/>
      <c r="L112" s="50"/>
    </row>
    <row r="113" spans="1:12" s="15" customFormat="1" ht="13.5" customHeight="1">
      <c r="A113" s="68"/>
      <c r="B113" s="68"/>
      <c r="C113" s="70"/>
      <c r="D113" s="82"/>
      <c r="E113" s="83"/>
      <c r="F113" s="83"/>
      <c r="G113" s="84"/>
      <c r="H113" s="85"/>
      <c r="I113" s="83"/>
      <c r="J113" s="80"/>
      <c r="K113" s="81"/>
      <c r="L113" s="50"/>
    </row>
    <row r="114" spans="1:12" s="15" customFormat="1" ht="12" customHeight="1">
      <c r="A114" s="68"/>
      <c r="B114" s="68"/>
      <c r="C114" s="70"/>
      <c r="D114" s="82"/>
      <c r="E114" s="83"/>
      <c r="F114" s="83"/>
      <c r="G114" s="83"/>
      <c r="H114" s="85"/>
      <c r="I114" s="83"/>
      <c r="J114" s="80"/>
      <c r="K114" s="81"/>
      <c r="L114" s="50"/>
    </row>
    <row r="115" spans="1:12" s="15" customFormat="1" ht="12" customHeight="1">
      <c r="A115" s="68"/>
      <c r="B115" s="68"/>
      <c r="C115" s="70"/>
      <c r="D115" s="82"/>
      <c r="E115" s="83"/>
      <c r="F115" s="83"/>
      <c r="G115" s="84"/>
      <c r="H115" s="85"/>
      <c r="I115" s="83"/>
      <c r="J115" s="80"/>
      <c r="K115" s="81"/>
      <c r="L115" s="50"/>
    </row>
    <row r="116" spans="1:12" s="15" customFormat="1" ht="41.25" customHeight="1">
      <c r="A116" s="40" t="s">
        <v>405</v>
      </c>
      <c r="B116" s="41" t="s">
        <v>406</v>
      </c>
      <c r="C116" s="41" t="s">
        <v>407</v>
      </c>
      <c r="D116" s="41" t="s">
        <v>408</v>
      </c>
      <c r="E116" s="42" t="s">
        <v>409</v>
      </c>
      <c r="F116" s="43" t="s">
        <v>415</v>
      </c>
      <c r="G116" s="41" t="s">
        <v>416</v>
      </c>
      <c r="H116" s="44" t="s">
        <v>417</v>
      </c>
      <c r="I116" s="41" t="s">
        <v>418</v>
      </c>
      <c r="J116" s="41" t="s">
        <v>419</v>
      </c>
      <c r="K116" s="41" t="s">
        <v>614</v>
      </c>
      <c r="L116" s="35" t="s">
        <v>629</v>
      </c>
    </row>
    <row r="117" spans="1:12" s="15" customFormat="1" ht="14.25" customHeight="1">
      <c r="A117" s="45" t="s">
        <v>492</v>
      </c>
      <c r="B117" s="46" t="s">
        <v>493</v>
      </c>
      <c r="C117" s="110" t="s">
        <v>494</v>
      </c>
      <c r="D117" s="46" t="s">
        <v>495</v>
      </c>
      <c r="E117" s="46" t="s">
        <v>604</v>
      </c>
      <c r="F117" s="46" t="s">
        <v>605</v>
      </c>
      <c r="G117" s="46" t="s">
        <v>606</v>
      </c>
      <c r="H117" s="47" t="s">
        <v>607</v>
      </c>
      <c r="I117" s="46" t="s">
        <v>390</v>
      </c>
      <c r="J117" s="46" t="s">
        <v>391</v>
      </c>
      <c r="K117" s="46" t="s">
        <v>392</v>
      </c>
      <c r="L117" s="51" t="s">
        <v>628</v>
      </c>
    </row>
    <row r="118" spans="1:12" s="15" customFormat="1" ht="12.75" customHeight="1">
      <c r="A118" s="88"/>
      <c r="B118" s="88"/>
      <c r="C118" s="89"/>
      <c r="D118" s="90"/>
      <c r="E118" s="90"/>
      <c r="F118" s="90"/>
      <c r="G118" s="90"/>
      <c r="H118" s="91"/>
      <c r="I118" s="90"/>
      <c r="J118" s="92"/>
      <c r="K118" s="93"/>
      <c r="L118" s="52"/>
    </row>
    <row r="119" spans="1:12" s="99" customFormat="1" ht="13.5" customHeight="1">
      <c r="A119" s="141">
        <v>3</v>
      </c>
      <c r="B119" s="141"/>
      <c r="C119" s="139" t="s">
        <v>395</v>
      </c>
      <c r="D119" s="151"/>
      <c r="E119" s="152"/>
      <c r="F119" s="153"/>
      <c r="G119" s="152"/>
      <c r="H119" s="154"/>
      <c r="I119" s="155"/>
      <c r="J119" s="100"/>
      <c r="K119" s="100"/>
      <c r="L119" s="98"/>
    </row>
    <row r="120" spans="1:12" s="99" customFormat="1" ht="13.5" customHeight="1">
      <c r="A120" s="141"/>
      <c r="B120" s="141"/>
      <c r="C120" s="139"/>
      <c r="D120" s="151"/>
      <c r="E120" s="153"/>
      <c r="F120" s="153"/>
      <c r="G120" s="152"/>
      <c r="H120" s="154"/>
      <c r="I120" s="155"/>
      <c r="J120" s="100"/>
      <c r="K120" s="100"/>
      <c r="L120" s="98"/>
    </row>
    <row r="121" spans="1:12" s="99" customFormat="1" ht="22.5" customHeight="1">
      <c r="A121" s="141">
        <v>1</v>
      </c>
      <c r="B121" s="141" t="s">
        <v>133</v>
      </c>
      <c r="C121" s="143" t="s">
        <v>134</v>
      </c>
      <c r="D121" s="151" t="s">
        <v>500</v>
      </c>
      <c r="E121" s="153">
        <v>7.33</v>
      </c>
      <c r="F121" s="153"/>
      <c r="G121" s="152">
        <f aca="true" t="shared" si="0" ref="G121:G137">E121*F121</f>
        <v>0</v>
      </c>
      <c r="H121" s="154">
        <v>1.886</v>
      </c>
      <c r="I121" s="155">
        <f aca="true" t="shared" si="1" ref="I121:I137">E121*H121</f>
        <v>13.82438</v>
      </c>
      <c r="J121" s="100"/>
      <c r="K121" s="100"/>
      <c r="L121" s="98"/>
    </row>
    <row r="122" spans="1:12" s="99" customFormat="1" ht="14.25" customHeight="1">
      <c r="A122" s="141"/>
      <c r="B122" s="141"/>
      <c r="C122" s="143" t="s">
        <v>213</v>
      </c>
      <c r="D122" s="151" t="s">
        <v>500</v>
      </c>
      <c r="E122" s="153"/>
      <c r="F122" s="153"/>
      <c r="G122" s="152"/>
      <c r="H122" s="154"/>
      <c r="I122" s="155"/>
      <c r="J122" s="100"/>
      <c r="K122" s="100"/>
      <c r="L122" s="137"/>
    </row>
    <row r="123" spans="1:12" s="99" customFormat="1" ht="14.25" customHeight="1">
      <c r="A123" s="141"/>
      <c r="B123" s="141"/>
      <c r="C123" s="143" t="s">
        <v>214</v>
      </c>
      <c r="D123" s="151" t="s">
        <v>500</v>
      </c>
      <c r="E123" s="153"/>
      <c r="F123" s="153"/>
      <c r="G123" s="152"/>
      <c r="H123" s="154"/>
      <c r="I123" s="155"/>
      <c r="J123" s="100"/>
      <c r="K123" s="100"/>
      <c r="L123" s="137"/>
    </row>
    <row r="124" spans="1:12" s="99" customFormat="1" ht="21.75" customHeight="1">
      <c r="A124" s="141">
        <v>2</v>
      </c>
      <c r="B124" s="141" t="s">
        <v>484</v>
      </c>
      <c r="C124" s="143" t="s">
        <v>215</v>
      </c>
      <c r="D124" s="151" t="s">
        <v>499</v>
      </c>
      <c r="E124" s="153">
        <v>9</v>
      </c>
      <c r="F124" s="153"/>
      <c r="G124" s="152">
        <f t="shared" si="0"/>
        <v>0</v>
      </c>
      <c r="H124" s="154">
        <v>0</v>
      </c>
      <c r="I124" s="155">
        <f t="shared" si="1"/>
        <v>0</v>
      </c>
      <c r="J124" s="100"/>
      <c r="K124" s="100"/>
      <c r="L124" s="137"/>
    </row>
    <row r="125" spans="1:12" s="99" customFormat="1" ht="13.5" customHeight="1">
      <c r="A125" s="141"/>
      <c r="B125" s="141"/>
      <c r="C125" s="143" t="s">
        <v>216</v>
      </c>
      <c r="D125" s="151"/>
      <c r="E125" s="153"/>
      <c r="F125" s="153"/>
      <c r="G125" s="152"/>
      <c r="H125" s="154"/>
      <c r="I125" s="155"/>
      <c r="J125" s="100"/>
      <c r="K125" s="100"/>
      <c r="L125" s="137"/>
    </row>
    <row r="126" spans="1:12" s="99" customFormat="1" ht="12.75" customHeight="1">
      <c r="A126" s="141">
        <v>3</v>
      </c>
      <c r="B126" s="141" t="s">
        <v>531</v>
      </c>
      <c r="C126" s="143" t="s">
        <v>533</v>
      </c>
      <c r="D126" s="162" t="s">
        <v>500</v>
      </c>
      <c r="E126" s="153">
        <v>4.6</v>
      </c>
      <c r="F126" s="163"/>
      <c r="G126" s="163">
        <f t="shared" si="0"/>
        <v>0</v>
      </c>
      <c r="H126" s="165">
        <v>0</v>
      </c>
      <c r="I126" s="155">
        <f t="shared" si="1"/>
        <v>0</v>
      </c>
      <c r="J126" s="100"/>
      <c r="K126" s="100"/>
      <c r="L126" s="98"/>
    </row>
    <row r="127" spans="1:12" s="99" customFormat="1" ht="12.75" customHeight="1">
      <c r="A127" s="141">
        <v>4</v>
      </c>
      <c r="B127" s="141" t="s">
        <v>534</v>
      </c>
      <c r="C127" s="143" t="s">
        <v>535</v>
      </c>
      <c r="D127" s="162" t="s">
        <v>500</v>
      </c>
      <c r="E127" s="153">
        <v>4.6</v>
      </c>
      <c r="F127" s="163"/>
      <c r="G127" s="163">
        <f t="shared" si="0"/>
        <v>0</v>
      </c>
      <c r="H127" s="165">
        <v>2.256</v>
      </c>
      <c r="I127" s="155">
        <f t="shared" si="1"/>
        <v>10.377599999999997</v>
      </c>
      <c r="J127" s="100"/>
      <c r="K127" s="100"/>
      <c r="L127" s="98"/>
    </row>
    <row r="128" spans="1:12" s="99" customFormat="1" ht="12.75" customHeight="1">
      <c r="A128" s="141"/>
      <c r="B128" s="144"/>
      <c r="C128" s="143" t="s">
        <v>194</v>
      </c>
      <c r="D128" s="162"/>
      <c r="E128" s="153"/>
      <c r="F128" s="163"/>
      <c r="G128" s="163"/>
      <c r="H128" s="165"/>
      <c r="I128" s="155"/>
      <c r="J128" s="100"/>
      <c r="K128" s="100"/>
      <c r="L128" s="98"/>
    </row>
    <row r="129" spans="1:12" s="99" customFormat="1" ht="12.75" customHeight="1">
      <c r="A129" s="141">
        <v>5</v>
      </c>
      <c r="B129" s="141" t="s">
        <v>199</v>
      </c>
      <c r="C129" s="143" t="s">
        <v>195</v>
      </c>
      <c r="D129" s="162" t="s">
        <v>500</v>
      </c>
      <c r="E129" s="153">
        <v>4.6</v>
      </c>
      <c r="F129" s="163"/>
      <c r="G129" s="163">
        <f t="shared" si="0"/>
        <v>0</v>
      </c>
      <c r="H129" s="165">
        <v>0</v>
      </c>
      <c r="I129" s="155">
        <f t="shared" si="1"/>
        <v>0</v>
      </c>
      <c r="J129" s="100"/>
      <c r="K129" s="100"/>
      <c r="L129" s="98"/>
    </row>
    <row r="130" spans="1:12" s="99" customFormat="1" ht="12.75" customHeight="1">
      <c r="A130" s="141">
        <v>6</v>
      </c>
      <c r="B130" s="141" t="s">
        <v>196</v>
      </c>
      <c r="C130" s="143" t="s">
        <v>197</v>
      </c>
      <c r="D130" s="162" t="s">
        <v>393</v>
      </c>
      <c r="E130" s="153">
        <v>0.61</v>
      </c>
      <c r="F130" s="163"/>
      <c r="G130" s="163">
        <f t="shared" si="0"/>
        <v>0</v>
      </c>
      <c r="H130" s="165">
        <v>1.0488</v>
      </c>
      <c r="I130" s="155">
        <f t="shared" si="1"/>
        <v>0.639768</v>
      </c>
      <c r="J130" s="100"/>
      <c r="K130" s="100"/>
      <c r="L130" s="137"/>
    </row>
    <row r="131" spans="1:12" s="99" customFormat="1" ht="12.75" customHeight="1">
      <c r="A131" s="141"/>
      <c r="B131" s="141"/>
      <c r="C131" s="143" t="s">
        <v>198</v>
      </c>
      <c r="D131" s="162"/>
      <c r="E131" s="153"/>
      <c r="F131" s="163"/>
      <c r="G131" s="163"/>
      <c r="H131" s="165"/>
      <c r="I131" s="155"/>
      <c r="J131" s="100"/>
      <c r="K131" s="100"/>
      <c r="L131" s="137"/>
    </row>
    <row r="132" spans="1:12" s="99" customFormat="1" ht="12.75" customHeight="1">
      <c r="A132" s="141">
        <v>7</v>
      </c>
      <c r="B132" s="141" t="s">
        <v>201</v>
      </c>
      <c r="C132" s="143" t="s">
        <v>200</v>
      </c>
      <c r="D132" s="162" t="s">
        <v>393</v>
      </c>
      <c r="E132" s="153">
        <v>0.61</v>
      </c>
      <c r="F132" s="163"/>
      <c r="G132" s="163">
        <f t="shared" si="0"/>
        <v>0</v>
      </c>
      <c r="H132" s="165"/>
      <c r="I132" s="155"/>
      <c r="J132" s="100"/>
      <c r="K132" s="100"/>
      <c r="L132" s="137"/>
    </row>
    <row r="133" spans="1:12" s="99" customFormat="1" ht="21.75" customHeight="1">
      <c r="A133" s="141">
        <v>8</v>
      </c>
      <c r="B133" s="141" t="s">
        <v>442</v>
      </c>
      <c r="C133" s="139" t="s">
        <v>443</v>
      </c>
      <c r="D133" s="151" t="s">
        <v>394</v>
      </c>
      <c r="E133" s="153">
        <v>7</v>
      </c>
      <c r="F133" s="153"/>
      <c r="G133" s="152">
        <f t="shared" si="0"/>
        <v>0</v>
      </c>
      <c r="H133" s="154">
        <v>0.02684</v>
      </c>
      <c r="I133" s="155">
        <f t="shared" si="1"/>
        <v>0.18788</v>
      </c>
      <c r="J133" s="100"/>
      <c r="K133" s="100"/>
      <c r="L133" s="137"/>
    </row>
    <row r="134" spans="1:12" s="99" customFormat="1" ht="21.75" customHeight="1">
      <c r="A134" s="141">
        <v>9</v>
      </c>
      <c r="B134" s="141" t="s">
        <v>540</v>
      </c>
      <c r="C134" s="139" t="s">
        <v>541</v>
      </c>
      <c r="D134" s="151" t="s">
        <v>394</v>
      </c>
      <c r="E134" s="153">
        <v>5</v>
      </c>
      <c r="F134" s="153"/>
      <c r="G134" s="152">
        <f t="shared" si="0"/>
        <v>0</v>
      </c>
      <c r="H134" s="154">
        <v>0.04026</v>
      </c>
      <c r="I134" s="155">
        <f t="shared" si="1"/>
        <v>0.20129999999999998</v>
      </c>
      <c r="J134" s="100"/>
      <c r="K134" s="100"/>
      <c r="L134" s="137"/>
    </row>
    <row r="135" spans="1:12" s="99" customFormat="1" ht="13.5" customHeight="1">
      <c r="A135" s="141">
        <v>10</v>
      </c>
      <c r="B135" s="169" t="s">
        <v>170</v>
      </c>
      <c r="C135" s="139" t="s">
        <v>489</v>
      </c>
      <c r="D135" s="151" t="s">
        <v>500</v>
      </c>
      <c r="E135" s="153">
        <v>0.61</v>
      </c>
      <c r="F135" s="153"/>
      <c r="G135" s="152">
        <f t="shared" si="0"/>
        <v>0</v>
      </c>
      <c r="H135" s="154">
        <v>1.911</v>
      </c>
      <c r="I135" s="155">
        <f t="shared" si="1"/>
        <v>1.16571</v>
      </c>
      <c r="J135" s="100"/>
      <c r="K135" s="100"/>
      <c r="L135" s="137"/>
    </row>
    <row r="136" spans="1:12" s="99" customFormat="1" ht="13.5" customHeight="1">
      <c r="A136" s="141"/>
      <c r="B136" s="141"/>
      <c r="C136" s="139" t="s">
        <v>211</v>
      </c>
      <c r="D136" s="151"/>
      <c r="E136" s="153"/>
      <c r="F136" s="153"/>
      <c r="G136" s="152"/>
      <c r="H136" s="154"/>
      <c r="I136" s="155"/>
      <c r="J136" s="100"/>
      <c r="K136" s="100"/>
      <c r="L136" s="137"/>
    </row>
    <row r="137" spans="1:12" s="99" customFormat="1" ht="21.75" customHeight="1">
      <c r="A137" s="141">
        <v>11</v>
      </c>
      <c r="B137" s="141" t="s">
        <v>435</v>
      </c>
      <c r="C137" s="139" t="s">
        <v>436</v>
      </c>
      <c r="D137" s="151" t="s">
        <v>393</v>
      </c>
      <c r="E137" s="153">
        <v>0.44</v>
      </c>
      <c r="F137" s="153"/>
      <c r="G137" s="152">
        <f t="shared" si="0"/>
        <v>0</v>
      </c>
      <c r="H137" s="154">
        <v>1.09</v>
      </c>
      <c r="I137" s="155">
        <f t="shared" si="1"/>
        <v>0.4796</v>
      </c>
      <c r="J137" s="100"/>
      <c r="K137" s="100"/>
      <c r="L137" s="137"/>
    </row>
    <row r="138" spans="1:12" s="99" customFormat="1" ht="15" customHeight="1">
      <c r="A138" s="141"/>
      <c r="B138" s="141"/>
      <c r="C138" s="139" t="s">
        <v>209</v>
      </c>
      <c r="D138" s="151" t="s">
        <v>393</v>
      </c>
      <c r="E138" s="153"/>
      <c r="F138" s="153"/>
      <c r="G138" s="152"/>
      <c r="H138" s="154"/>
      <c r="I138" s="155"/>
      <c r="J138" s="100"/>
      <c r="K138" s="100"/>
      <c r="L138" s="137"/>
    </row>
    <row r="139" spans="1:12" s="99" customFormat="1" ht="15" customHeight="1">
      <c r="A139" s="141"/>
      <c r="B139" s="141"/>
      <c r="C139" s="139" t="s">
        <v>210</v>
      </c>
      <c r="D139" s="151" t="s">
        <v>393</v>
      </c>
      <c r="E139" s="153"/>
      <c r="F139" s="153"/>
      <c r="G139" s="152"/>
      <c r="H139" s="154"/>
      <c r="I139" s="155"/>
      <c r="J139" s="100"/>
      <c r="K139" s="100"/>
      <c r="L139" s="137"/>
    </row>
    <row r="140" spans="1:12" s="99" customFormat="1" ht="22.5" customHeight="1">
      <c r="A140" s="141">
        <v>12</v>
      </c>
      <c r="B140" s="141" t="s">
        <v>530</v>
      </c>
      <c r="C140" s="139" t="s">
        <v>441</v>
      </c>
      <c r="D140" s="151" t="s">
        <v>603</v>
      </c>
      <c r="E140" s="153">
        <v>114.96</v>
      </c>
      <c r="F140" s="153"/>
      <c r="G140" s="152">
        <f>E140*F140</f>
        <v>0</v>
      </c>
      <c r="H140" s="154">
        <v>0.05217</v>
      </c>
      <c r="I140" s="155">
        <f>E140*H140</f>
        <v>5.997463199999999</v>
      </c>
      <c r="J140" s="100"/>
      <c r="K140" s="100"/>
      <c r="L140" s="138"/>
    </row>
    <row r="141" spans="1:12" s="99" customFormat="1" ht="13.5" customHeight="1">
      <c r="A141" s="141"/>
      <c r="B141" s="141"/>
      <c r="C141" s="139" t="s">
        <v>188</v>
      </c>
      <c r="D141" s="151"/>
      <c r="E141" s="153"/>
      <c r="F141" s="153"/>
      <c r="G141" s="152"/>
      <c r="H141" s="154"/>
      <c r="I141" s="155"/>
      <c r="J141" s="100"/>
      <c r="K141" s="100"/>
      <c r="L141" s="138"/>
    </row>
    <row r="142" spans="1:12" s="99" customFormat="1" ht="22.5" customHeight="1">
      <c r="A142" s="141">
        <v>13</v>
      </c>
      <c r="B142" s="141" t="s">
        <v>130</v>
      </c>
      <c r="C142" s="139" t="s">
        <v>131</v>
      </c>
      <c r="D142" s="151" t="s">
        <v>603</v>
      </c>
      <c r="E142" s="153">
        <v>27.36</v>
      </c>
      <c r="F142" s="153"/>
      <c r="G142" s="152">
        <f>E142*F142</f>
        <v>0</v>
      </c>
      <c r="H142" s="154">
        <v>0.06982</v>
      </c>
      <c r="I142" s="155">
        <f>E142*H142</f>
        <v>1.9102751999999998</v>
      </c>
      <c r="J142" s="100"/>
      <c r="K142" s="100"/>
      <c r="L142" s="137"/>
    </row>
    <row r="143" spans="1:12" s="99" customFormat="1" ht="14.25" customHeight="1">
      <c r="A143" s="141"/>
      <c r="B143" s="141"/>
      <c r="C143" s="139" t="s">
        <v>189</v>
      </c>
      <c r="D143" s="151" t="s">
        <v>603</v>
      </c>
      <c r="E143" s="153"/>
      <c r="F143" s="153"/>
      <c r="G143" s="152"/>
      <c r="H143" s="154"/>
      <c r="I143" s="155"/>
      <c r="J143" s="100"/>
      <c r="K143" s="100"/>
      <c r="L143" s="137"/>
    </row>
    <row r="144" spans="1:12" s="99" customFormat="1" ht="14.25" customHeight="1">
      <c r="A144" s="141"/>
      <c r="B144" s="141"/>
      <c r="C144" s="139" t="s">
        <v>190</v>
      </c>
      <c r="D144" s="151" t="s">
        <v>603</v>
      </c>
      <c r="E144" s="153"/>
      <c r="F144" s="153"/>
      <c r="G144" s="152"/>
      <c r="H144" s="154"/>
      <c r="I144" s="155"/>
      <c r="J144" s="100"/>
      <c r="K144" s="100"/>
      <c r="L144" s="137"/>
    </row>
    <row r="145" spans="1:12" s="99" customFormat="1" ht="22.5" customHeight="1">
      <c r="A145" s="141">
        <v>14</v>
      </c>
      <c r="B145" s="141" t="s">
        <v>536</v>
      </c>
      <c r="C145" s="139" t="s">
        <v>124</v>
      </c>
      <c r="D145" s="151" t="s">
        <v>603</v>
      </c>
      <c r="E145" s="153">
        <v>36.76</v>
      </c>
      <c r="F145" s="153"/>
      <c r="G145" s="152">
        <f>E145*F145</f>
        <v>0</v>
      </c>
      <c r="H145" s="154">
        <v>0.1042</v>
      </c>
      <c r="I145" s="155">
        <f>E145*H145</f>
        <v>3.830392</v>
      </c>
      <c r="J145" s="100"/>
      <c r="K145" s="100"/>
      <c r="L145" s="137"/>
    </row>
    <row r="146" spans="1:12" s="99" customFormat="1" ht="13.5" customHeight="1">
      <c r="A146" s="141"/>
      <c r="B146" s="141"/>
      <c r="C146" s="139" t="s">
        <v>191</v>
      </c>
      <c r="D146" s="151" t="s">
        <v>603</v>
      </c>
      <c r="E146" s="153"/>
      <c r="F146" s="153"/>
      <c r="G146" s="152"/>
      <c r="H146" s="154"/>
      <c r="I146" s="155"/>
      <c r="J146" s="100"/>
      <c r="K146" s="100"/>
      <c r="L146" s="98"/>
    </row>
    <row r="147" spans="1:12" s="99" customFormat="1" ht="13.5" customHeight="1">
      <c r="A147" s="141"/>
      <c r="B147" s="141"/>
      <c r="C147" s="139" t="s">
        <v>192</v>
      </c>
      <c r="D147" s="151" t="s">
        <v>603</v>
      </c>
      <c r="E147" s="153"/>
      <c r="F147" s="153"/>
      <c r="G147" s="152"/>
      <c r="H147" s="154"/>
      <c r="I147" s="155"/>
      <c r="J147" s="100"/>
      <c r="K147" s="100"/>
      <c r="L147" s="98"/>
    </row>
    <row r="148" spans="1:12" s="99" customFormat="1" ht="13.5" customHeight="1">
      <c r="A148" s="141"/>
      <c r="B148" s="141"/>
      <c r="C148" s="139" t="s">
        <v>193</v>
      </c>
      <c r="D148" s="151" t="s">
        <v>603</v>
      </c>
      <c r="E148" s="153"/>
      <c r="F148" s="153"/>
      <c r="G148" s="152"/>
      <c r="H148" s="154"/>
      <c r="I148" s="155"/>
      <c r="J148" s="100"/>
      <c r="K148" s="100"/>
      <c r="L148" s="98"/>
    </row>
    <row r="149" spans="1:12" s="99" customFormat="1" ht="13.5" customHeight="1">
      <c r="A149" s="141">
        <v>15</v>
      </c>
      <c r="B149" s="141" t="s">
        <v>205</v>
      </c>
      <c r="C149" s="139" t="s">
        <v>206</v>
      </c>
      <c r="D149" s="151" t="s">
        <v>499</v>
      </c>
      <c r="E149" s="153">
        <v>58.65</v>
      </c>
      <c r="F149" s="153"/>
      <c r="G149" s="152">
        <f>E149*F149</f>
        <v>0</v>
      </c>
      <c r="H149" s="154">
        <v>0.00012</v>
      </c>
      <c r="I149" s="155">
        <f>E149*H149</f>
        <v>0.007038</v>
      </c>
      <c r="J149" s="100"/>
      <c r="K149" s="100"/>
      <c r="L149" s="98"/>
    </row>
    <row r="150" spans="1:12" s="99" customFormat="1" ht="13.5" customHeight="1">
      <c r="A150" s="141"/>
      <c r="B150" s="141"/>
      <c r="C150" s="139" t="s">
        <v>208</v>
      </c>
      <c r="D150" s="151"/>
      <c r="E150" s="153"/>
      <c r="F150" s="153"/>
      <c r="G150" s="152"/>
      <c r="H150" s="154"/>
      <c r="I150" s="155"/>
      <c r="J150" s="100"/>
      <c r="K150" s="100"/>
      <c r="L150" s="98"/>
    </row>
    <row r="151" spans="1:12" s="99" customFormat="1" ht="13.5" customHeight="1">
      <c r="A151" s="141">
        <v>16</v>
      </c>
      <c r="B151" s="141" t="s">
        <v>203</v>
      </c>
      <c r="C151" s="139" t="s">
        <v>204</v>
      </c>
      <c r="D151" s="151" t="s">
        <v>499</v>
      </c>
      <c r="E151" s="153">
        <v>74.52</v>
      </c>
      <c r="F151" s="153"/>
      <c r="G151" s="152">
        <f>E151*F151</f>
        <v>0</v>
      </c>
      <c r="H151" s="154">
        <v>0.00014</v>
      </c>
      <c r="I151" s="155">
        <f>E151*H151</f>
        <v>0.010432799999999999</v>
      </c>
      <c r="J151" s="100"/>
      <c r="K151" s="100"/>
      <c r="L151" s="98"/>
    </row>
    <row r="152" spans="1:12" s="99" customFormat="1" ht="13.5" customHeight="1">
      <c r="A152" s="141"/>
      <c r="B152" s="141"/>
      <c r="C152" s="139" t="s">
        <v>207</v>
      </c>
      <c r="D152" s="151"/>
      <c r="E152" s="153"/>
      <c r="F152" s="153"/>
      <c r="G152" s="152"/>
      <c r="H152" s="154"/>
      <c r="I152" s="155"/>
      <c r="J152" s="100"/>
      <c r="K152" s="100"/>
      <c r="L152" s="98"/>
    </row>
    <row r="153" spans="1:12" s="99" customFormat="1" ht="13.5" customHeight="1">
      <c r="A153" s="141">
        <v>17</v>
      </c>
      <c r="B153" s="141" t="s">
        <v>238</v>
      </c>
      <c r="C153" s="139" t="s">
        <v>202</v>
      </c>
      <c r="D153" s="151" t="s">
        <v>394</v>
      </c>
      <c r="E153" s="153">
        <v>44</v>
      </c>
      <c r="F153" s="153"/>
      <c r="G153" s="152">
        <f>E153*F153</f>
        <v>0</v>
      </c>
      <c r="H153" s="154">
        <v>0.0003</v>
      </c>
      <c r="I153" s="155">
        <f>E153*H153</f>
        <v>0.013199999999999998</v>
      </c>
      <c r="J153" s="100"/>
      <c r="K153" s="100"/>
      <c r="L153" s="98"/>
    </row>
    <row r="154" spans="1:12" s="99" customFormat="1" ht="22.5" customHeight="1">
      <c r="A154" s="141">
        <v>18</v>
      </c>
      <c r="B154" s="141" t="s">
        <v>490</v>
      </c>
      <c r="C154" s="139" t="s">
        <v>125</v>
      </c>
      <c r="D154" s="151" t="s">
        <v>603</v>
      </c>
      <c r="E154" s="153">
        <v>1.98</v>
      </c>
      <c r="F154" s="153"/>
      <c r="G154" s="152">
        <f>E154*F154</f>
        <v>0</v>
      </c>
      <c r="H154" s="154">
        <v>0.178</v>
      </c>
      <c r="I154" s="155">
        <f>E154*H154</f>
        <v>0.35244</v>
      </c>
      <c r="J154" s="100"/>
      <c r="K154" s="100"/>
      <c r="L154" s="98"/>
    </row>
    <row r="155" spans="1:12" s="99" customFormat="1" ht="14.25" customHeight="1">
      <c r="A155" s="141"/>
      <c r="B155" s="141"/>
      <c r="C155" s="139" t="s">
        <v>212</v>
      </c>
      <c r="D155" s="151"/>
      <c r="E155" s="153"/>
      <c r="F155" s="153"/>
      <c r="G155" s="152"/>
      <c r="H155" s="154"/>
      <c r="I155" s="155"/>
      <c r="J155" s="100"/>
      <c r="K155" s="100"/>
      <c r="L155" s="98"/>
    </row>
    <row r="156" spans="1:12" s="99" customFormat="1" ht="22.5" customHeight="1">
      <c r="A156" s="141">
        <v>19</v>
      </c>
      <c r="B156" s="141" t="s">
        <v>135</v>
      </c>
      <c r="C156" s="139" t="s">
        <v>421</v>
      </c>
      <c r="D156" s="151" t="s">
        <v>603</v>
      </c>
      <c r="E156" s="152">
        <v>8.02</v>
      </c>
      <c r="F156" s="153"/>
      <c r="G156" s="152">
        <f>E156*F156</f>
        <v>0</v>
      </c>
      <c r="H156" s="154">
        <v>0.287</v>
      </c>
      <c r="I156" s="155">
        <f>E156*H156</f>
        <v>2.3017399999999997</v>
      </c>
      <c r="J156" s="100"/>
      <c r="K156" s="100"/>
      <c r="L156" s="137"/>
    </row>
    <row r="157" spans="1:12" s="99" customFormat="1" ht="15.75" customHeight="1">
      <c r="A157" s="141"/>
      <c r="B157" s="141"/>
      <c r="C157" s="139" t="s">
        <v>217</v>
      </c>
      <c r="D157" s="151"/>
      <c r="E157" s="152"/>
      <c r="F157" s="153"/>
      <c r="G157" s="152"/>
      <c r="H157" s="154"/>
      <c r="I157" s="155"/>
      <c r="J157" s="100"/>
      <c r="K157" s="100"/>
      <c r="L157" s="137"/>
    </row>
    <row r="158" spans="1:12" s="99" customFormat="1" ht="13.5" customHeight="1">
      <c r="A158" s="141"/>
      <c r="B158" s="141"/>
      <c r="C158" s="139"/>
      <c r="D158" s="151"/>
      <c r="E158" s="152"/>
      <c r="F158" s="153"/>
      <c r="G158" s="152"/>
      <c r="H158" s="154"/>
      <c r="I158" s="155"/>
      <c r="J158" s="100"/>
      <c r="K158" s="100"/>
      <c r="L158" s="98"/>
    </row>
    <row r="159" spans="1:12" s="99" customFormat="1" ht="13.5" customHeight="1">
      <c r="A159" s="141">
        <f>A119</f>
        <v>3</v>
      </c>
      <c r="B159" s="141"/>
      <c r="C159" s="139" t="str">
        <f>C119</f>
        <v>Svislé konstrukce</v>
      </c>
      <c r="D159" s="151" t="s">
        <v>496</v>
      </c>
      <c r="E159" s="152"/>
      <c r="F159" s="153"/>
      <c r="G159" s="152">
        <f>SUM(G121:G158)</f>
        <v>0</v>
      </c>
      <c r="H159" s="154"/>
      <c r="I159" s="155">
        <f>SUM(I121:I158)</f>
        <v>41.2992192</v>
      </c>
      <c r="J159" s="100"/>
      <c r="K159" s="100"/>
      <c r="L159" s="98"/>
    </row>
    <row r="160" spans="1:12" s="99" customFormat="1" ht="13.5" customHeight="1">
      <c r="A160" s="141"/>
      <c r="B160" s="141"/>
      <c r="C160" s="139"/>
      <c r="D160" s="151"/>
      <c r="E160" s="152"/>
      <c r="F160" s="153"/>
      <c r="G160" s="152"/>
      <c r="H160" s="154"/>
      <c r="I160" s="155"/>
      <c r="J160" s="100"/>
      <c r="K160" s="100"/>
      <c r="L160" s="98"/>
    </row>
    <row r="161" spans="1:12" s="99" customFormat="1" ht="13.5" customHeight="1">
      <c r="A161" s="141"/>
      <c r="B161" s="141"/>
      <c r="C161" s="139"/>
      <c r="D161" s="151"/>
      <c r="E161" s="152"/>
      <c r="F161" s="153"/>
      <c r="G161" s="152"/>
      <c r="H161" s="154"/>
      <c r="I161" s="155"/>
      <c r="J161" s="100"/>
      <c r="K161" s="100"/>
      <c r="L161" s="98"/>
    </row>
    <row r="162" spans="1:12" s="99" customFormat="1" ht="13.5" customHeight="1">
      <c r="A162" s="141"/>
      <c r="B162" s="141"/>
      <c r="C162" s="139"/>
      <c r="D162" s="151"/>
      <c r="E162" s="152"/>
      <c r="F162" s="153"/>
      <c r="G162" s="152"/>
      <c r="H162" s="154"/>
      <c r="I162" s="155"/>
      <c r="J162" s="100"/>
      <c r="K162" s="100"/>
      <c r="L162" s="98"/>
    </row>
    <row r="163" spans="1:12" s="99" customFormat="1" ht="13.5" customHeight="1">
      <c r="A163" s="141">
        <v>4</v>
      </c>
      <c r="B163" s="141"/>
      <c r="C163" s="139" t="s">
        <v>520</v>
      </c>
      <c r="D163" s="151"/>
      <c r="E163" s="152"/>
      <c r="F163" s="153"/>
      <c r="G163" s="152"/>
      <c r="H163" s="154"/>
      <c r="I163" s="155"/>
      <c r="J163" s="100"/>
      <c r="K163" s="100"/>
      <c r="L163" s="98"/>
    </row>
    <row r="164" spans="1:12" s="99" customFormat="1" ht="13.5" customHeight="1">
      <c r="A164" s="141"/>
      <c r="B164" s="141"/>
      <c r="C164" s="139"/>
      <c r="D164" s="151"/>
      <c r="E164" s="152"/>
      <c r="F164" s="153"/>
      <c r="G164" s="152"/>
      <c r="H164" s="154"/>
      <c r="I164" s="155"/>
      <c r="J164" s="100"/>
      <c r="K164" s="100"/>
      <c r="L164" s="98"/>
    </row>
    <row r="165" spans="1:12" s="99" customFormat="1" ht="13.5" customHeight="1">
      <c r="A165" s="141">
        <v>1</v>
      </c>
      <c r="B165" s="141" t="s">
        <v>118</v>
      </c>
      <c r="C165" s="143" t="s">
        <v>558</v>
      </c>
      <c r="D165" s="151" t="s">
        <v>500</v>
      </c>
      <c r="E165" s="152">
        <v>1.41</v>
      </c>
      <c r="F165" s="153"/>
      <c r="G165" s="152">
        <f>E165*F165</f>
        <v>0</v>
      </c>
      <c r="H165" s="154">
        <v>2.2564</v>
      </c>
      <c r="I165" s="155">
        <f aca="true" t="shared" si="2" ref="I165:I170">E165*H165</f>
        <v>3.181524</v>
      </c>
      <c r="J165" s="100"/>
      <c r="K165" s="100"/>
      <c r="L165" s="98"/>
    </row>
    <row r="166" spans="1:12" s="99" customFormat="1" ht="13.5" customHeight="1">
      <c r="A166" s="141"/>
      <c r="B166" s="141"/>
      <c r="C166" s="143" t="s">
        <v>185</v>
      </c>
      <c r="D166" s="151"/>
      <c r="E166" s="152"/>
      <c r="F166" s="153"/>
      <c r="G166" s="152"/>
      <c r="H166" s="154"/>
      <c r="I166" s="155"/>
      <c r="J166" s="100"/>
      <c r="K166" s="100"/>
      <c r="L166" s="98"/>
    </row>
    <row r="167" spans="1:12" s="99" customFormat="1" ht="13.5" customHeight="1">
      <c r="A167" s="141">
        <v>2</v>
      </c>
      <c r="B167" s="141" t="s">
        <v>119</v>
      </c>
      <c r="C167" s="143" t="s">
        <v>113</v>
      </c>
      <c r="D167" s="151" t="s">
        <v>603</v>
      </c>
      <c r="E167" s="152">
        <v>13.72</v>
      </c>
      <c r="F167" s="153"/>
      <c r="G167" s="152">
        <f>E167*F167</f>
        <v>0</v>
      </c>
      <c r="H167" s="154">
        <v>0.0052</v>
      </c>
      <c r="I167" s="155">
        <f t="shared" si="2"/>
        <v>0.071344</v>
      </c>
      <c r="J167" s="100"/>
      <c r="K167" s="100"/>
      <c r="L167" s="98"/>
    </row>
    <row r="168" spans="1:12" s="99" customFormat="1" ht="13.5" customHeight="1">
      <c r="A168" s="141"/>
      <c r="B168" s="141"/>
      <c r="C168" s="143" t="s">
        <v>186</v>
      </c>
      <c r="D168" s="151"/>
      <c r="E168" s="152"/>
      <c r="F168" s="153"/>
      <c r="G168" s="152"/>
      <c r="H168" s="154"/>
      <c r="I168" s="155"/>
      <c r="J168" s="100"/>
      <c r="K168" s="100"/>
      <c r="L168" s="98"/>
    </row>
    <row r="169" spans="1:12" s="99" customFormat="1" ht="13.5" customHeight="1">
      <c r="A169" s="141">
        <v>3</v>
      </c>
      <c r="B169" s="141" t="s">
        <v>114</v>
      </c>
      <c r="C169" s="143" t="s">
        <v>481</v>
      </c>
      <c r="D169" s="151" t="s">
        <v>603</v>
      </c>
      <c r="E169" s="152">
        <v>13.72</v>
      </c>
      <c r="F169" s="153"/>
      <c r="G169" s="152">
        <f>E169*F169</f>
        <v>0</v>
      </c>
      <c r="H169" s="154">
        <v>0</v>
      </c>
      <c r="I169" s="155">
        <f t="shared" si="2"/>
        <v>0</v>
      </c>
      <c r="J169" s="100"/>
      <c r="K169" s="100"/>
      <c r="L169" s="98"/>
    </row>
    <row r="170" spans="1:12" s="99" customFormat="1" ht="13.5" customHeight="1">
      <c r="A170" s="141">
        <v>4</v>
      </c>
      <c r="B170" s="141" t="s">
        <v>482</v>
      </c>
      <c r="C170" s="143" t="s">
        <v>483</v>
      </c>
      <c r="D170" s="151" t="s">
        <v>393</v>
      </c>
      <c r="E170" s="152">
        <v>0.119</v>
      </c>
      <c r="F170" s="153"/>
      <c r="G170" s="152">
        <f>E170*F170</f>
        <v>0</v>
      </c>
      <c r="H170" s="154">
        <v>1.0526</v>
      </c>
      <c r="I170" s="155">
        <f t="shared" si="2"/>
        <v>0.1252594</v>
      </c>
      <c r="J170" s="100"/>
      <c r="K170" s="100"/>
      <c r="L170" s="137"/>
    </row>
    <row r="171" spans="1:12" s="99" customFormat="1" ht="12.75" customHeight="1">
      <c r="A171" s="141"/>
      <c r="B171" s="141"/>
      <c r="C171" s="143" t="s">
        <v>187</v>
      </c>
      <c r="D171" s="151"/>
      <c r="E171" s="143"/>
      <c r="F171" s="153"/>
      <c r="G171" s="152"/>
      <c r="H171" s="154"/>
      <c r="I171" s="155"/>
      <c r="J171" s="100"/>
      <c r="K171" s="100"/>
      <c r="L171" s="98"/>
    </row>
    <row r="172" spans="1:12" s="99" customFormat="1" ht="13.5" customHeight="1">
      <c r="A172" s="141"/>
      <c r="B172" s="141"/>
      <c r="C172" s="143"/>
      <c r="D172" s="151"/>
      <c r="E172" s="152"/>
      <c r="F172" s="153"/>
      <c r="G172" s="152"/>
      <c r="H172" s="154"/>
      <c r="I172" s="155"/>
      <c r="J172" s="100"/>
      <c r="K172" s="100"/>
      <c r="L172" s="98"/>
    </row>
    <row r="173" spans="1:12" s="99" customFormat="1" ht="13.5" customHeight="1">
      <c r="A173" s="141">
        <f>A163</f>
        <v>4</v>
      </c>
      <c r="B173" s="141"/>
      <c r="C173" s="139" t="str">
        <f>C163</f>
        <v>Vodorovné konstrukce</v>
      </c>
      <c r="D173" s="151" t="s">
        <v>496</v>
      </c>
      <c r="E173" s="152"/>
      <c r="F173" s="153"/>
      <c r="G173" s="152">
        <f>SUM(G165:G172)</f>
        <v>0</v>
      </c>
      <c r="H173" s="154"/>
      <c r="I173" s="152">
        <f>SUM(I165:I172)</f>
        <v>3.3781274</v>
      </c>
      <c r="J173" s="100"/>
      <c r="K173" s="100"/>
      <c r="L173" s="98"/>
    </row>
    <row r="174" spans="1:12" s="99" customFormat="1" ht="13.5" customHeight="1">
      <c r="A174" s="141"/>
      <c r="B174" s="141"/>
      <c r="C174" s="139"/>
      <c r="D174" s="151"/>
      <c r="E174" s="152"/>
      <c r="F174" s="153"/>
      <c r="G174" s="152"/>
      <c r="H174" s="154"/>
      <c r="I174" s="155"/>
      <c r="J174" s="100"/>
      <c r="K174" s="100"/>
      <c r="L174" s="98"/>
    </row>
    <row r="175" spans="1:12" s="99" customFormat="1" ht="13.5" customHeight="1">
      <c r="A175" s="141"/>
      <c r="B175" s="141"/>
      <c r="C175" s="139"/>
      <c r="D175" s="151"/>
      <c r="E175" s="152"/>
      <c r="F175" s="153"/>
      <c r="G175" s="152"/>
      <c r="H175" s="154"/>
      <c r="I175" s="155"/>
      <c r="J175" s="100"/>
      <c r="K175" s="100"/>
      <c r="L175" s="98"/>
    </row>
    <row r="176" spans="1:12" s="99" customFormat="1" ht="13.5" customHeight="1">
      <c r="A176" s="141">
        <v>6</v>
      </c>
      <c r="B176" s="141"/>
      <c r="C176" s="139" t="s">
        <v>396</v>
      </c>
      <c r="D176" s="151"/>
      <c r="E176" s="152"/>
      <c r="F176" s="153"/>
      <c r="G176" s="152"/>
      <c r="H176" s="154"/>
      <c r="I176" s="155"/>
      <c r="J176" s="100"/>
      <c r="K176" s="100"/>
      <c r="L176" s="98"/>
    </row>
    <row r="177" spans="1:12" s="99" customFormat="1" ht="13.5" customHeight="1">
      <c r="A177" s="141"/>
      <c r="B177" s="141"/>
      <c r="C177" s="139"/>
      <c r="D177" s="151"/>
      <c r="E177" s="152"/>
      <c r="F177" s="153"/>
      <c r="G177" s="152"/>
      <c r="H177" s="154"/>
      <c r="I177" s="155"/>
      <c r="J177" s="100"/>
      <c r="K177" s="100"/>
      <c r="L177" s="98"/>
    </row>
    <row r="178" spans="1:12" s="99" customFormat="1" ht="22.5" customHeight="1">
      <c r="A178" s="141">
        <v>1</v>
      </c>
      <c r="B178" s="141" t="s">
        <v>178</v>
      </c>
      <c r="C178" s="139" t="s">
        <v>473</v>
      </c>
      <c r="D178" s="151" t="s">
        <v>603</v>
      </c>
      <c r="E178" s="152">
        <v>9.5</v>
      </c>
      <c r="F178" s="153"/>
      <c r="G178" s="152">
        <f>E178*F178</f>
        <v>0</v>
      </c>
      <c r="H178" s="154">
        <v>0.0002</v>
      </c>
      <c r="I178" s="155">
        <f>E178*H178</f>
        <v>0.0019</v>
      </c>
      <c r="J178" s="100"/>
      <c r="K178" s="100"/>
      <c r="L178" s="98"/>
    </row>
    <row r="179" spans="1:12" s="99" customFormat="1" ht="14.25" customHeight="1">
      <c r="A179" s="141"/>
      <c r="B179" s="141"/>
      <c r="C179" s="139" t="s">
        <v>218</v>
      </c>
      <c r="D179" s="151"/>
      <c r="E179" s="152"/>
      <c r="F179" s="153"/>
      <c r="G179" s="152"/>
      <c r="H179" s="154"/>
      <c r="I179" s="155"/>
      <c r="J179" s="100"/>
      <c r="K179" s="100"/>
      <c r="L179" s="98"/>
    </row>
    <row r="180" spans="1:12" s="99" customFormat="1" ht="22.5" customHeight="1">
      <c r="A180" s="141">
        <v>2</v>
      </c>
      <c r="B180" s="141" t="s">
        <v>388</v>
      </c>
      <c r="C180" s="139" t="s">
        <v>389</v>
      </c>
      <c r="D180" s="151" t="s">
        <v>603</v>
      </c>
      <c r="E180" s="152">
        <v>372.24</v>
      </c>
      <c r="F180" s="153"/>
      <c r="G180" s="152">
        <f aca="true" t="shared" si="3" ref="G180:G204">E180*F180</f>
        <v>0</v>
      </c>
      <c r="H180" s="154">
        <v>0.00489</v>
      </c>
      <c r="I180" s="155">
        <f>E180*H180</f>
        <v>1.8202536</v>
      </c>
      <c r="J180" s="100"/>
      <c r="K180" s="100"/>
      <c r="L180" s="96"/>
    </row>
    <row r="181" spans="1:12" s="99" customFormat="1" ht="14.25" customHeight="1">
      <c r="A181" s="141"/>
      <c r="B181" s="141"/>
      <c r="C181" s="139" t="s">
        <v>231</v>
      </c>
      <c r="D181" s="151"/>
      <c r="E181" s="152"/>
      <c r="F181" s="153"/>
      <c r="G181" s="152"/>
      <c r="H181" s="154"/>
      <c r="I181" s="155"/>
      <c r="J181" s="100"/>
      <c r="K181" s="100"/>
      <c r="L181" s="96"/>
    </row>
    <row r="182" spans="1:12" s="99" customFormat="1" ht="22.5" customHeight="1">
      <c r="A182" s="141">
        <v>3</v>
      </c>
      <c r="B182" s="141" t="s">
        <v>561</v>
      </c>
      <c r="C182" s="139" t="s">
        <v>555</v>
      </c>
      <c r="D182" s="151" t="s">
        <v>603</v>
      </c>
      <c r="E182" s="152">
        <v>16.8</v>
      </c>
      <c r="F182" s="153"/>
      <c r="G182" s="152">
        <f t="shared" si="3"/>
        <v>0</v>
      </c>
      <c r="H182" s="154">
        <v>0.0147</v>
      </c>
      <c r="I182" s="155">
        <f aca="true" t="shared" si="4" ref="I182:I204">E182*H182</f>
        <v>0.24696</v>
      </c>
      <c r="J182" s="100"/>
      <c r="K182" s="100"/>
      <c r="L182" s="137"/>
    </row>
    <row r="183" spans="1:12" s="99" customFormat="1" ht="14.25" customHeight="1">
      <c r="A183" s="141"/>
      <c r="B183" s="141"/>
      <c r="C183" s="139" t="s">
        <v>219</v>
      </c>
      <c r="D183" s="151"/>
      <c r="E183" s="152"/>
      <c r="F183" s="153"/>
      <c r="G183" s="152"/>
      <c r="H183" s="154"/>
      <c r="I183" s="155"/>
      <c r="J183" s="100"/>
      <c r="K183" s="100"/>
      <c r="L183" s="137"/>
    </row>
    <row r="184" spans="1:12" s="99" customFormat="1" ht="22.5" customHeight="1">
      <c r="A184" s="141">
        <v>4</v>
      </c>
      <c r="B184" s="141" t="s">
        <v>425</v>
      </c>
      <c r="C184" s="139" t="s">
        <v>476</v>
      </c>
      <c r="D184" s="151" t="s">
        <v>603</v>
      </c>
      <c r="E184" s="152">
        <v>267.87</v>
      </c>
      <c r="F184" s="153"/>
      <c r="G184" s="152">
        <f t="shared" si="3"/>
        <v>0</v>
      </c>
      <c r="H184" s="154">
        <v>0.017</v>
      </c>
      <c r="I184" s="155">
        <f t="shared" si="4"/>
        <v>4.55379</v>
      </c>
      <c r="J184" s="100"/>
      <c r="K184" s="100"/>
      <c r="L184" s="96"/>
    </row>
    <row r="185" spans="1:12" s="99" customFormat="1" ht="22.5" customHeight="1">
      <c r="A185" s="141"/>
      <c r="B185" s="141"/>
      <c r="C185" s="139" t="s">
        <v>220</v>
      </c>
      <c r="D185" s="151"/>
      <c r="E185" s="152"/>
      <c r="F185" s="153"/>
      <c r="G185" s="152"/>
      <c r="H185" s="154"/>
      <c r="I185" s="155"/>
      <c r="J185" s="100"/>
      <c r="K185" s="100"/>
      <c r="L185" s="96"/>
    </row>
    <row r="186" spans="1:12" s="99" customFormat="1" ht="13.5" customHeight="1">
      <c r="A186" s="141">
        <v>5</v>
      </c>
      <c r="B186" s="141" t="s">
        <v>477</v>
      </c>
      <c r="C186" s="139" t="s">
        <v>478</v>
      </c>
      <c r="D186" s="151" t="s">
        <v>603</v>
      </c>
      <c r="E186" s="152">
        <f>E182+E184</f>
        <v>284.67</v>
      </c>
      <c r="F186" s="153"/>
      <c r="G186" s="152">
        <f t="shared" si="3"/>
        <v>0</v>
      </c>
      <c r="H186" s="154">
        <v>0.007</v>
      </c>
      <c r="I186" s="155">
        <f t="shared" si="4"/>
        <v>1.99269</v>
      </c>
      <c r="J186" s="100"/>
      <c r="K186" s="100"/>
      <c r="L186" s="138"/>
    </row>
    <row r="187" spans="1:12" s="99" customFormat="1" ht="13.5" customHeight="1">
      <c r="A187" s="141">
        <v>6</v>
      </c>
      <c r="B187" s="141" t="s">
        <v>117</v>
      </c>
      <c r="C187" s="143" t="s">
        <v>239</v>
      </c>
      <c r="D187" s="151" t="s">
        <v>603</v>
      </c>
      <c r="E187" s="152">
        <v>8.8</v>
      </c>
      <c r="F187" s="153"/>
      <c r="G187" s="152">
        <f t="shared" si="3"/>
        <v>0</v>
      </c>
      <c r="H187" s="154">
        <v>0.004</v>
      </c>
      <c r="I187" s="155">
        <f t="shared" si="4"/>
        <v>0.0352</v>
      </c>
      <c r="J187" s="100"/>
      <c r="K187" s="100"/>
      <c r="L187" s="96"/>
    </row>
    <row r="188" spans="1:12" s="99" customFormat="1" ht="13.5" customHeight="1">
      <c r="A188" s="141">
        <v>7</v>
      </c>
      <c r="B188" s="141" t="s">
        <v>577</v>
      </c>
      <c r="C188" s="143" t="s">
        <v>578</v>
      </c>
      <c r="D188" s="151" t="s">
        <v>603</v>
      </c>
      <c r="E188" s="152">
        <v>15.43</v>
      </c>
      <c r="F188" s="153"/>
      <c r="G188" s="152">
        <f t="shared" si="3"/>
        <v>0</v>
      </c>
      <c r="H188" s="154">
        <v>0.04153</v>
      </c>
      <c r="I188" s="155">
        <f t="shared" si="4"/>
        <v>0.6408079</v>
      </c>
      <c r="J188" s="100"/>
      <c r="K188" s="100"/>
      <c r="L188" s="138"/>
    </row>
    <row r="189" spans="1:12" s="99" customFormat="1" ht="15" customHeight="1">
      <c r="A189" s="141"/>
      <c r="B189" s="141"/>
      <c r="C189" s="143" t="s">
        <v>222</v>
      </c>
      <c r="D189" s="151"/>
      <c r="E189" s="152"/>
      <c r="F189" s="153"/>
      <c r="G189" s="152"/>
      <c r="H189" s="154"/>
      <c r="I189" s="155"/>
      <c r="J189" s="100"/>
      <c r="K189" s="100"/>
      <c r="L189" s="138"/>
    </row>
    <row r="190" spans="1:12" s="99" customFormat="1" ht="13.5" customHeight="1">
      <c r="A190" s="141">
        <v>8</v>
      </c>
      <c r="B190" s="141" t="s">
        <v>508</v>
      </c>
      <c r="C190" s="139" t="s">
        <v>507</v>
      </c>
      <c r="D190" s="151" t="s">
        <v>394</v>
      </c>
      <c r="E190" s="152">
        <v>20</v>
      </c>
      <c r="F190" s="153"/>
      <c r="G190" s="152">
        <f t="shared" si="3"/>
        <v>0</v>
      </c>
      <c r="H190" s="154">
        <v>0.0045</v>
      </c>
      <c r="I190" s="155">
        <f t="shared" si="4"/>
        <v>0.09</v>
      </c>
      <c r="J190" s="100"/>
      <c r="K190" s="100"/>
      <c r="L190" s="137"/>
    </row>
    <row r="191" spans="1:12" s="99" customFormat="1" ht="21.75" customHeight="1">
      <c r="A191" s="141">
        <v>9</v>
      </c>
      <c r="B191" s="141" t="s">
        <v>510</v>
      </c>
      <c r="C191" s="139" t="s">
        <v>509</v>
      </c>
      <c r="D191" s="151" t="s">
        <v>394</v>
      </c>
      <c r="E191" s="152">
        <v>12</v>
      </c>
      <c r="F191" s="153"/>
      <c r="G191" s="152">
        <f t="shared" si="3"/>
        <v>0</v>
      </c>
      <c r="H191" s="154">
        <v>0.01275</v>
      </c>
      <c r="I191" s="155">
        <f t="shared" si="4"/>
        <v>0.153</v>
      </c>
      <c r="J191" s="100"/>
      <c r="K191" s="100"/>
      <c r="L191" s="137"/>
    </row>
    <row r="192" spans="1:12" s="99" customFormat="1" ht="26.25" customHeight="1">
      <c r="A192" s="141">
        <v>10</v>
      </c>
      <c r="B192" s="141" t="s">
        <v>226</v>
      </c>
      <c r="C192" s="139" t="s">
        <v>227</v>
      </c>
      <c r="D192" s="151" t="s">
        <v>603</v>
      </c>
      <c r="E192" s="152">
        <v>42.21</v>
      </c>
      <c r="F192" s="153"/>
      <c r="G192" s="152">
        <f t="shared" si="3"/>
        <v>0</v>
      </c>
      <c r="H192" s="154">
        <v>0.0156</v>
      </c>
      <c r="I192" s="155">
        <f t="shared" si="4"/>
        <v>0.658476</v>
      </c>
      <c r="J192" s="100"/>
      <c r="K192" s="100"/>
      <c r="L192" s="137"/>
    </row>
    <row r="193" spans="1:12" s="99" customFormat="1" ht="26.25" customHeight="1">
      <c r="A193" s="141"/>
      <c r="B193" s="141"/>
      <c r="C193" s="139" t="s">
        <v>283</v>
      </c>
      <c r="D193" s="151"/>
      <c r="E193" s="152"/>
      <c r="F193" s="153"/>
      <c r="G193" s="152"/>
      <c r="H193" s="154"/>
      <c r="I193" s="155"/>
      <c r="J193" s="100"/>
      <c r="K193" s="100"/>
      <c r="L193" s="137"/>
    </row>
    <row r="194" spans="1:12" s="99" customFormat="1" ht="13.5" customHeight="1">
      <c r="A194" s="141">
        <v>11</v>
      </c>
      <c r="B194" s="141" t="s">
        <v>512</v>
      </c>
      <c r="C194" s="139" t="s">
        <v>155</v>
      </c>
      <c r="D194" s="151" t="s">
        <v>603</v>
      </c>
      <c r="E194" s="152">
        <v>72.92</v>
      </c>
      <c r="F194" s="153"/>
      <c r="G194" s="152">
        <f t="shared" si="3"/>
        <v>0</v>
      </c>
      <c r="H194" s="154">
        <v>0.03358</v>
      </c>
      <c r="I194" s="155">
        <f t="shared" si="4"/>
        <v>2.4486536</v>
      </c>
      <c r="J194" s="100"/>
      <c r="K194" s="100"/>
      <c r="L194" s="96"/>
    </row>
    <row r="195" spans="1:12" s="99" customFormat="1" ht="13.5" customHeight="1">
      <c r="A195" s="141"/>
      <c r="B195" s="141"/>
      <c r="C195" s="139" t="s">
        <v>221</v>
      </c>
      <c r="D195" s="151"/>
      <c r="E195" s="152"/>
      <c r="F195" s="153"/>
      <c r="G195" s="152"/>
      <c r="H195" s="154"/>
      <c r="I195" s="155"/>
      <c r="J195" s="100"/>
      <c r="K195" s="100"/>
      <c r="L195" s="96"/>
    </row>
    <row r="196" spans="1:12" s="99" customFormat="1" ht="12.75" customHeight="1">
      <c r="A196" s="141">
        <v>12</v>
      </c>
      <c r="B196" s="141" t="s">
        <v>511</v>
      </c>
      <c r="C196" s="139" t="s">
        <v>474</v>
      </c>
      <c r="D196" s="151" t="s">
        <v>499</v>
      </c>
      <c r="E196" s="152">
        <v>103.4</v>
      </c>
      <c r="F196" s="153"/>
      <c r="G196" s="152">
        <f t="shared" si="3"/>
        <v>0</v>
      </c>
      <c r="H196" s="154">
        <v>0.0015</v>
      </c>
      <c r="I196" s="155">
        <f t="shared" si="4"/>
        <v>0.15510000000000002</v>
      </c>
      <c r="J196" s="100"/>
      <c r="K196" s="100"/>
      <c r="L196" s="138"/>
    </row>
    <row r="197" spans="1:12" s="99" customFormat="1" ht="12.75" customHeight="1">
      <c r="A197" s="141"/>
      <c r="B197" s="141"/>
      <c r="C197" s="139" t="s">
        <v>240</v>
      </c>
      <c r="D197" s="151"/>
      <c r="E197" s="152"/>
      <c r="F197" s="153"/>
      <c r="G197" s="152"/>
      <c r="H197" s="154"/>
      <c r="I197" s="155"/>
      <c r="J197" s="100"/>
      <c r="K197" s="100"/>
      <c r="L197" s="138"/>
    </row>
    <row r="198" spans="1:12" s="99" customFormat="1" ht="12.75" customHeight="1">
      <c r="A198" s="141"/>
      <c r="B198" s="141"/>
      <c r="C198" s="139" t="s">
        <v>241</v>
      </c>
      <c r="D198" s="151"/>
      <c r="E198" s="152"/>
      <c r="F198" s="153"/>
      <c r="G198" s="152"/>
      <c r="H198" s="154"/>
      <c r="I198" s="155"/>
      <c r="J198" s="100"/>
      <c r="K198" s="100"/>
      <c r="L198" s="138"/>
    </row>
    <row r="199" spans="1:12" s="99" customFormat="1" ht="13.5" customHeight="1">
      <c r="A199" s="141">
        <v>13</v>
      </c>
      <c r="B199" s="141" t="s">
        <v>513</v>
      </c>
      <c r="C199" s="139" t="s">
        <v>171</v>
      </c>
      <c r="D199" s="151" t="s">
        <v>499</v>
      </c>
      <c r="E199" s="152">
        <v>71</v>
      </c>
      <c r="F199" s="153"/>
      <c r="G199" s="152">
        <f t="shared" si="3"/>
        <v>0</v>
      </c>
      <c r="H199" s="154">
        <v>0</v>
      </c>
      <c r="I199" s="155">
        <f t="shared" si="4"/>
        <v>0</v>
      </c>
      <c r="J199" s="100"/>
      <c r="K199" s="100"/>
      <c r="L199" s="98"/>
    </row>
    <row r="200" spans="1:12" s="99" customFormat="1" ht="13.5" customHeight="1">
      <c r="A200" s="141"/>
      <c r="B200" s="141"/>
      <c r="C200" s="139" t="s">
        <v>223</v>
      </c>
      <c r="D200" s="151"/>
      <c r="E200" s="152"/>
      <c r="F200" s="153"/>
      <c r="G200" s="152"/>
      <c r="H200" s="154"/>
      <c r="I200" s="155"/>
      <c r="J200" s="100"/>
      <c r="K200" s="100"/>
      <c r="L200" s="98"/>
    </row>
    <row r="201" spans="1:12" s="99" customFormat="1" ht="13.5" customHeight="1">
      <c r="A201" s="141">
        <v>14</v>
      </c>
      <c r="B201" s="141" t="s">
        <v>479</v>
      </c>
      <c r="C201" s="139" t="s">
        <v>424</v>
      </c>
      <c r="D201" s="151" t="s">
        <v>499</v>
      </c>
      <c r="E201" s="152">
        <v>74.55</v>
      </c>
      <c r="F201" s="153"/>
      <c r="G201" s="152">
        <f t="shared" si="3"/>
        <v>0</v>
      </c>
      <c r="H201" s="154">
        <v>0.0004</v>
      </c>
      <c r="I201" s="155">
        <f t="shared" si="4"/>
        <v>0.02982</v>
      </c>
      <c r="J201" s="100"/>
      <c r="K201" s="100"/>
      <c r="L201" s="98"/>
    </row>
    <row r="202" spans="1:12" s="99" customFormat="1" ht="13.5" customHeight="1">
      <c r="A202" s="141"/>
      <c r="B202" s="141"/>
      <c r="C202" s="139" t="s">
        <v>224</v>
      </c>
      <c r="D202" s="151"/>
      <c r="E202" s="152"/>
      <c r="F202" s="153"/>
      <c r="G202" s="152"/>
      <c r="H202" s="154"/>
      <c r="I202" s="155"/>
      <c r="J202" s="100"/>
      <c r="K202" s="100"/>
      <c r="L202" s="98"/>
    </row>
    <row r="203" spans="1:12" s="99" customFormat="1" ht="13.5" customHeight="1">
      <c r="A203" s="141">
        <v>15</v>
      </c>
      <c r="B203" s="141" t="s">
        <v>422</v>
      </c>
      <c r="C203" s="139" t="s">
        <v>440</v>
      </c>
      <c r="D203" s="151" t="s">
        <v>499</v>
      </c>
      <c r="E203" s="152">
        <v>3</v>
      </c>
      <c r="F203" s="153"/>
      <c r="G203" s="152">
        <f t="shared" si="3"/>
        <v>0</v>
      </c>
      <c r="H203" s="154">
        <v>0</v>
      </c>
      <c r="I203" s="155">
        <f t="shared" si="4"/>
        <v>0</v>
      </c>
      <c r="J203" s="100"/>
      <c r="K203" s="100"/>
      <c r="L203" s="96"/>
    </row>
    <row r="204" spans="1:12" s="99" customFormat="1" ht="13.5" customHeight="1">
      <c r="A204" s="141">
        <v>16</v>
      </c>
      <c r="B204" s="141" t="s">
        <v>480</v>
      </c>
      <c r="C204" s="139" t="s">
        <v>423</v>
      </c>
      <c r="D204" s="151" t="s">
        <v>499</v>
      </c>
      <c r="E204" s="152">
        <v>3.15</v>
      </c>
      <c r="F204" s="153"/>
      <c r="G204" s="152">
        <f t="shared" si="3"/>
        <v>0</v>
      </c>
      <c r="H204" s="154">
        <v>0.0002</v>
      </c>
      <c r="I204" s="155">
        <f t="shared" si="4"/>
        <v>0.00063</v>
      </c>
      <c r="J204" s="100"/>
      <c r="K204" s="100"/>
      <c r="L204" s="137"/>
    </row>
    <row r="205" spans="1:12" s="99" customFormat="1" ht="13.5" customHeight="1">
      <c r="A205" s="141"/>
      <c r="B205" s="141"/>
      <c r="C205" s="139" t="s">
        <v>225</v>
      </c>
      <c r="D205" s="151"/>
      <c r="E205" s="152"/>
      <c r="F205" s="153"/>
      <c r="G205" s="152"/>
      <c r="H205" s="154"/>
      <c r="I205" s="155"/>
      <c r="J205" s="100"/>
      <c r="K205" s="100"/>
      <c r="L205" s="137"/>
    </row>
    <row r="206" spans="1:12" s="99" customFormat="1" ht="22.5" customHeight="1">
      <c r="A206" s="141">
        <v>17</v>
      </c>
      <c r="B206" s="141" t="s">
        <v>172</v>
      </c>
      <c r="C206" s="143" t="s">
        <v>128</v>
      </c>
      <c r="D206" s="151" t="s">
        <v>500</v>
      </c>
      <c r="E206" s="152">
        <v>8.16</v>
      </c>
      <c r="F206" s="153"/>
      <c r="G206" s="152">
        <f>E206*F206</f>
        <v>0</v>
      </c>
      <c r="H206" s="154">
        <v>2.2563</v>
      </c>
      <c r="I206" s="155">
        <f>E206*H206</f>
        <v>18.411408</v>
      </c>
      <c r="J206" s="100"/>
      <c r="K206" s="100"/>
      <c r="L206" s="137"/>
    </row>
    <row r="207" spans="1:12" s="99" customFormat="1" ht="13.5" customHeight="1">
      <c r="A207" s="141"/>
      <c r="B207" s="141"/>
      <c r="C207" s="143" t="s">
        <v>228</v>
      </c>
      <c r="D207" s="151" t="s">
        <v>500</v>
      </c>
      <c r="E207" s="152"/>
      <c r="F207" s="153"/>
      <c r="G207" s="152"/>
      <c r="H207" s="154"/>
      <c r="I207" s="155"/>
      <c r="J207" s="100"/>
      <c r="K207" s="100"/>
      <c r="L207" s="137"/>
    </row>
    <row r="208" spans="1:12" s="99" customFormat="1" ht="13.5" customHeight="1">
      <c r="A208" s="141"/>
      <c r="B208" s="141"/>
      <c r="C208" s="143" t="s">
        <v>229</v>
      </c>
      <c r="D208" s="151" t="s">
        <v>500</v>
      </c>
      <c r="E208" s="152"/>
      <c r="F208" s="153"/>
      <c r="G208" s="152"/>
      <c r="H208" s="154"/>
      <c r="I208" s="155"/>
      <c r="J208" s="100"/>
      <c r="K208" s="100"/>
      <c r="L208" s="137"/>
    </row>
    <row r="209" spans="1:12" s="99" customFormat="1" ht="21" customHeight="1">
      <c r="A209" s="141">
        <v>18</v>
      </c>
      <c r="B209" s="141" t="s">
        <v>582</v>
      </c>
      <c r="C209" s="143" t="s">
        <v>583</v>
      </c>
      <c r="D209" s="151" t="s">
        <v>500</v>
      </c>
      <c r="E209" s="152">
        <v>7.53</v>
      </c>
      <c r="F209" s="153"/>
      <c r="G209" s="152">
        <f>E209*F209</f>
        <v>0</v>
      </c>
      <c r="H209" s="154">
        <v>0</v>
      </c>
      <c r="I209" s="155">
        <f>E209*H209</f>
        <v>0</v>
      </c>
      <c r="J209" s="100"/>
      <c r="K209" s="100"/>
      <c r="L209" s="137"/>
    </row>
    <row r="210" spans="1:12" s="99" customFormat="1" ht="12.75" customHeight="1">
      <c r="A210" s="141"/>
      <c r="B210" s="141"/>
      <c r="C210" s="143" t="s">
        <v>230</v>
      </c>
      <c r="D210" s="151"/>
      <c r="E210" s="152"/>
      <c r="F210" s="153"/>
      <c r="G210" s="152"/>
      <c r="H210" s="154"/>
      <c r="I210" s="155"/>
      <c r="J210" s="100"/>
      <c r="K210" s="100"/>
      <c r="L210" s="137"/>
    </row>
    <row r="211" spans="1:12" s="99" customFormat="1" ht="22.5" customHeight="1">
      <c r="A211" s="141">
        <v>19</v>
      </c>
      <c r="B211" s="141" t="s">
        <v>469</v>
      </c>
      <c r="C211" s="139" t="s">
        <v>471</v>
      </c>
      <c r="D211" s="151" t="s">
        <v>394</v>
      </c>
      <c r="E211" s="152">
        <v>9</v>
      </c>
      <c r="F211" s="153"/>
      <c r="G211" s="152">
        <f aca="true" t="shared" si="5" ref="G211:G217">E211*F211</f>
        <v>0</v>
      </c>
      <c r="H211" s="154">
        <v>0.0494</v>
      </c>
      <c r="I211" s="155">
        <f aca="true" t="shared" si="6" ref="I211:I217">E211*H211</f>
        <v>0.4446</v>
      </c>
      <c r="J211" s="100"/>
      <c r="K211" s="100"/>
      <c r="L211" s="98"/>
    </row>
    <row r="212" spans="1:12" s="99" customFormat="1" ht="13.5" customHeight="1">
      <c r="A212" s="141">
        <v>20</v>
      </c>
      <c r="B212" s="141" t="s">
        <v>460</v>
      </c>
      <c r="C212" s="139" t="s">
        <v>232</v>
      </c>
      <c r="D212" s="151" t="s">
        <v>394</v>
      </c>
      <c r="E212" s="152">
        <v>7</v>
      </c>
      <c r="F212" s="153"/>
      <c r="G212" s="152">
        <f t="shared" si="5"/>
        <v>0</v>
      </c>
      <c r="H212" s="154">
        <v>0.015</v>
      </c>
      <c r="I212" s="155">
        <f t="shared" si="6"/>
        <v>0.105</v>
      </c>
      <c r="J212" s="100"/>
      <c r="K212" s="100"/>
      <c r="L212" s="98"/>
    </row>
    <row r="213" spans="1:12" s="99" customFormat="1" ht="14.25" customHeight="1">
      <c r="A213" s="141">
        <v>21</v>
      </c>
      <c r="B213" s="141" t="s">
        <v>461</v>
      </c>
      <c r="C213" s="139" t="s">
        <v>472</v>
      </c>
      <c r="D213" s="151" t="s">
        <v>394</v>
      </c>
      <c r="E213" s="152">
        <v>2</v>
      </c>
      <c r="F213" s="153"/>
      <c r="G213" s="152">
        <f t="shared" si="5"/>
        <v>0</v>
      </c>
      <c r="H213" s="154">
        <v>0.015</v>
      </c>
      <c r="I213" s="155">
        <f t="shared" si="6"/>
        <v>0.03</v>
      </c>
      <c r="J213" s="100"/>
      <c r="K213" s="100"/>
      <c r="L213" s="98"/>
    </row>
    <row r="214" spans="1:12" s="99" customFormat="1" ht="36.75" customHeight="1">
      <c r="A214" s="141">
        <v>22</v>
      </c>
      <c r="B214" s="141" t="s">
        <v>233</v>
      </c>
      <c r="C214" s="139" t="s">
        <v>234</v>
      </c>
      <c r="D214" s="151" t="s">
        <v>394</v>
      </c>
      <c r="E214" s="152">
        <v>13</v>
      </c>
      <c r="F214" s="153"/>
      <c r="G214" s="152">
        <f t="shared" si="5"/>
        <v>0</v>
      </c>
      <c r="H214" s="154">
        <v>0.07046</v>
      </c>
      <c r="I214" s="155">
        <f t="shared" si="6"/>
        <v>0.9159799999999999</v>
      </c>
      <c r="J214" s="100"/>
      <c r="K214" s="100"/>
      <c r="L214" s="98"/>
    </row>
    <row r="215" spans="1:12" s="99" customFormat="1" ht="23.25" customHeight="1">
      <c r="A215" s="141">
        <v>23</v>
      </c>
      <c r="B215" s="141" t="s">
        <v>462</v>
      </c>
      <c r="C215" s="139" t="s">
        <v>235</v>
      </c>
      <c r="D215" s="151" t="s">
        <v>394</v>
      </c>
      <c r="E215" s="152">
        <v>4</v>
      </c>
      <c r="F215" s="153"/>
      <c r="G215" s="152">
        <f t="shared" si="5"/>
        <v>0</v>
      </c>
      <c r="H215" s="154">
        <v>0.035</v>
      </c>
      <c r="I215" s="155">
        <f t="shared" si="6"/>
        <v>0.14</v>
      </c>
      <c r="J215" s="100"/>
      <c r="K215" s="100"/>
      <c r="L215" s="98"/>
    </row>
    <row r="216" spans="1:12" s="99" customFormat="1" ht="24.75" customHeight="1">
      <c r="A216" s="141">
        <v>24</v>
      </c>
      <c r="B216" s="141" t="s">
        <v>463</v>
      </c>
      <c r="C216" s="139" t="s">
        <v>236</v>
      </c>
      <c r="D216" s="151" t="s">
        <v>394</v>
      </c>
      <c r="E216" s="152">
        <v>3</v>
      </c>
      <c r="F216" s="153"/>
      <c r="G216" s="152">
        <f t="shared" si="5"/>
        <v>0</v>
      </c>
      <c r="H216" s="154">
        <v>0.0385</v>
      </c>
      <c r="I216" s="155">
        <f t="shared" si="6"/>
        <v>0.11549999999999999</v>
      </c>
      <c r="J216" s="100"/>
      <c r="K216" s="100"/>
      <c r="L216" s="98"/>
    </row>
    <row r="217" spans="1:12" s="99" customFormat="1" ht="21.75" customHeight="1">
      <c r="A217" s="141">
        <v>25</v>
      </c>
      <c r="B217" s="141" t="s">
        <v>464</v>
      </c>
      <c r="C217" s="139" t="s">
        <v>237</v>
      </c>
      <c r="D217" s="151" t="s">
        <v>394</v>
      </c>
      <c r="E217" s="152">
        <v>1</v>
      </c>
      <c r="F217" s="153"/>
      <c r="G217" s="152">
        <f t="shared" si="5"/>
        <v>0</v>
      </c>
      <c r="H217" s="154">
        <v>0.042</v>
      </c>
      <c r="I217" s="155">
        <f t="shared" si="6"/>
        <v>0.042</v>
      </c>
      <c r="J217" s="100"/>
      <c r="K217" s="100"/>
      <c r="L217" s="98"/>
    </row>
    <row r="218" spans="1:12" s="99" customFormat="1" ht="13.5" customHeight="1">
      <c r="A218" s="141"/>
      <c r="B218" s="141"/>
      <c r="C218" s="139"/>
      <c r="D218" s="151"/>
      <c r="E218" s="152"/>
      <c r="F218" s="153"/>
      <c r="G218" s="152"/>
      <c r="H218" s="154"/>
      <c r="I218" s="155"/>
      <c r="J218" s="100"/>
      <c r="K218" s="100"/>
      <c r="L218" s="98"/>
    </row>
    <row r="219" spans="1:12" s="99" customFormat="1" ht="13.5" customHeight="1">
      <c r="A219" s="141">
        <f>A176</f>
        <v>6</v>
      </c>
      <c r="B219" s="141"/>
      <c r="C219" s="139" t="str">
        <f>C176</f>
        <v>Úpravy povrchů, podlahy, osazování</v>
      </c>
      <c r="D219" s="151" t="s">
        <v>496</v>
      </c>
      <c r="E219" s="152"/>
      <c r="F219" s="153"/>
      <c r="G219" s="152">
        <f>SUM(G176:G218)</f>
        <v>0</v>
      </c>
      <c r="H219" s="154"/>
      <c r="I219" s="155">
        <f>SUM(I178:I218)</f>
        <v>33.031769100000005</v>
      </c>
      <c r="J219" s="100"/>
      <c r="K219" s="100"/>
      <c r="L219" s="98"/>
    </row>
    <row r="220" spans="1:12" s="99" customFormat="1" ht="13.5" customHeight="1">
      <c r="A220" s="141"/>
      <c r="B220" s="141"/>
      <c r="C220" s="139"/>
      <c r="D220" s="151"/>
      <c r="E220" s="152"/>
      <c r="F220" s="153"/>
      <c r="G220" s="152"/>
      <c r="H220" s="154"/>
      <c r="I220" s="155"/>
      <c r="J220" s="100"/>
      <c r="K220" s="100"/>
      <c r="L220" s="98"/>
    </row>
    <row r="221" spans="1:12" s="99" customFormat="1" ht="13.5" customHeight="1">
      <c r="A221" s="141"/>
      <c r="B221" s="141"/>
      <c r="C221" s="139"/>
      <c r="D221" s="151"/>
      <c r="E221" s="152"/>
      <c r="F221" s="153"/>
      <c r="G221" s="152"/>
      <c r="H221" s="154"/>
      <c r="I221" s="155"/>
      <c r="J221" s="100"/>
      <c r="K221" s="100"/>
      <c r="L221" s="98"/>
    </row>
    <row r="222" spans="1:12" s="99" customFormat="1" ht="13.5" customHeight="1">
      <c r="A222" s="141"/>
      <c r="B222" s="170"/>
      <c r="C222" s="139"/>
      <c r="D222" s="151"/>
      <c r="E222" s="152"/>
      <c r="F222" s="153"/>
      <c r="G222" s="152"/>
      <c r="H222" s="154"/>
      <c r="I222" s="155"/>
      <c r="J222" s="100"/>
      <c r="K222" s="100"/>
      <c r="L222" s="98"/>
    </row>
    <row r="223" spans="1:12" s="99" customFormat="1" ht="13.5" customHeight="1">
      <c r="A223" s="141">
        <v>93</v>
      </c>
      <c r="B223" s="141"/>
      <c r="C223" s="139" t="s">
        <v>572</v>
      </c>
      <c r="D223" s="151"/>
      <c r="E223" s="152"/>
      <c r="F223" s="153"/>
      <c r="G223" s="152"/>
      <c r="H223" s="154"/>
      <c r="I223" s="155"/>
      <c r="J223" s="100"/>
      <c r="K223" s="100"/>
      <c r="L223" s="96"/>
    </row>
    <row r="224" spans="1:12" s="99" customFormat="1" ht="13.5" customHeight="1">
      <c r="A224" s="141"/>
      <c r="B224" s="141"/>
      <c r="C224" s="139"/>
      <c r="D224" s="151"/>
      <c r="E224" s="152"/>
      <c r="F224" s="153"/>
      <c r="G224" s="152"/>
      <c r="H224" s="154"/>
      <c r="I224" s="155"/>
      <c r="J224" s="100"/>
      <c r="K224" s="100"/>
      <c r="L224" s="98"/>
    </row>
    <row r="225" spans="1:12" s="99" customFormat="1" ht="12" customHeight="1">
      <c r="A225" s="141">
        <v>1</v>
      </c>
      <c r="B225" s="141" t="s">
        <v>573</v>
      </c>
      <c r="C225" s="143" t="s">
        <v>574</v>
      </c>
      <c r="D225" s="151" t="s">
        <v>603</v>
      </c>
      <c r="E225" s="152">
        <v>216.35</v>
      </c>
      <c r="F225" s="153"/>
      <c r="G225" s="152">
        <f>E225*F225</f>
        <v>0</v>
      </c>
      <c r="H225" s="154">
        <v>0.0004</v>
      </c>
      <c r="I225" s="155">
        <f>E225*H225</f>
        <v>0.08654</v>
      </c>
      <c r="J225" s="100"/>
      <c r="K225" s="100"/>
      <c r="L225" s="98"/>
    </row>
    <row r="226" spans="1:12" s="99" customFormat="1" ht="12" customHeight="1">
      <c r="A226" s="141"/>
      <c r="B226" s="141"/>
      <c r="C226" s="143" t="s">
        <v>244</v>
      </c>
      <c r="D226" s="151"/>
      <c r="E226" s="152"/>
      <c r="F226" s="153"/>
      <c r="G226" s="152"/>
      <c r="H226" s="154"/>
      <c r="I226" s="155"/>
      <c r="J226" s="100"/>
      <c r="K226" s="100"/>
      <c r="L226" s="98"/>
    </row>
    <row r="227" spans="1:12" s="99" customFormat="1" ht="13.5" customHeight="1">
      <c r="A227" s="141">
        <v>2</v>
      </c>
      <c r="B227" s="141" t="s">
        <v>465</v>
      </c>
      <c r="C227" s="143" t="s">
        <v>242</v>
      </c>
      <c r="D227" s="151" t="s">
        <v>243</v>
      </c>
      <c r="E227" s="152">
        <v>60</v>
      </c>
      <c r="F227" s="152"/>
      <c r="G227" s="152">
        <f>E227*F227</f>
        <v>0</v>
      </c>
      <c r="H227" s="154">
        <v>0.008</v>
      </c>
      <c r="I227" s="155">
        <f>E227*H227</f>
        <v>0.48</v>
      </c>
      <c r="J227" s="100"/>
      <c r="K227" s="100"/>
      <c r="L227" s="98"/>
    </row>
    <row r="228" spans="1:12" s="99" customFormat="1" ht="23.25" customHeight="1">
      <c r="A228" s="141">
        <v>3</v>
      </c>
      <c r="B228" s="141" t="s">
        <v>387</v>
      </c>
      <c r="C228" s="139" t="s">
        <v>612</v>
      </c>
      <c r="D228" s="151" t="s">
        <v>603</v>
      </c>
      <c r="E228" s="152">
        <v>199.95</v>
      </c>
      <c r="F228" s="153"/>
      <c r="G228" s="152">
        <f>E228*F228</f>
        <v>0</v>
      </c>
      <c r="H228" s="154">
        <v>0.015</v>
      </c>
      <c r="I228" s="155">
        <f>E228*H228</f>
        <v>2.9992499999999995</v>
      </c>
      <c r="J228" s="100"/>
      <c r="K228" s="100"/>
      <c r="L228" s="98"/>
    </row>
    <row r="229" spans="1:12" s="99" customFormat="1" ht="24" customHeight="1">
      <c r="A229" s="141">
        <v>4</v>
      </c>
      <c r="B229" s="141" t="s">
        <v>528</v>
      </c>
      <c r="C229" s="143" t="s">
        <v>562</v>
      </c>
      <c r="D229" s="151" t="s">
        <v>413</v>
      </c>
      <c r="E229" s="152">
        <v>50</v>
      </c>
      <c r="F229" s="153"/>
      <c r="G229" s="152">
        <f>E229*F229</f>
        <v>0</v>
      </c>
      <c r="H229" s="154">
        <v>0</v>
      </c>
      <c r="I229" s="155">
        <f>E229*H229</f>
        <v>0</v>
      </c>
      <c r="J229" s="100"/>
      <c r="K229" s="100"/>
      <c r="L229" s="98"/>
    </row>
    <row r="230" spans="1:12" s="99" customFormat="1" ht="24" customHeight="1">
      <c r="A230" s="141">
        <v>5</v>
      </c>
      <c r="B230" s="141" t="s">
        <v>529</v>
      </c>
      <c r="C230" s="139" t="s">
        <v>289</v>
      </c>
      <c r="D230" s="151" t="s">
        <v>394</v>
      </c>
      <c r="E230" s="152">
        <v>4</v>
      </c>
      <c r="F230" s="153"/>
      <c r="G230" s="152">
        <f>E230*F230</f>
        <v>0</v>
      </c>
      <c r="H230" s="154"/>
      <c r="I230" s="155"/>
      <c r="J230" s="100"/>
      <c r="K230" s="100"/>
      <c r="L230" s="98"/>
    </row>
    <row r="231" spans="1:12" s="99" customFormat="1" ht="22.5" customHeight="1">
      <c r="A231" s="141">
        <v>6</v>
      </c>
      <c r="B231" s="141" t="s">
        <v>288</v>
      </c>
      <c r="C231" s="139" t="s">
        <v>427</v>
      </c>
      <c r="D231" s="151" t="s">
        <v>620</v>
      </c>
      <c r="E231" s="152">
        <v>1</v>
      </c>
      <c r="F231" s="153"/>
      <c r="G231" s="152">
        <f>E231*F231</f>
        <v>0</v>
      </c>
      <c r="H231" s="154"/>
      <c r="I231" s="155"/>
      <c r="J231" s="100"/>
      <c r="K231" s="100"/>
      <c r="L231" s="98"/>
    </row>
    <row r="232" spans="1:12" s="99" customFormat="1" ht="13.5" customHeight="1">
      <c r="A232" s="141"/>
      <c r="B232" s="141"/>
      <c r="C232" s="139"/>
      <c r="D232" s="151"/>
      <c r="E232" s="152"/>
      <c r="F232" s="153"/>
      <c r="G232" s="152"/>
      <c r="H232" s="154"/>
      <c r="I232" s="155"/>
      <c r="J232" s="100"/>
      <c r="K232" s="100"/>
      <c r="L232" s="98"/>
    </row>
    <row r="233" spans="1:12" s="99" customFormat="1" ht="13.5" customHeight="1">
      <c r="A233" s="141">
        <f>A223</f>
        <v>93</v>
      </c>
      <c r="B233" s="141"/>
      <c r="C233" s="139" t="str">
        <f>C223</f>
        <v>Dokončující konstrukce a práce</v>
      </c>
      <c r="D233" s="151" t="s">
        <v>496</v>
      </c>
      <c r="E233" s="152"/>
      <c r="F233" s="153"/>
      <c r="G233" s="152">
        <f>SUM(G225:G232)</f>
        <v>0</v>
      </c>
      <c r="H233" s="154"/>
      <c r="I233" s="155">
        <f>SUM(I225:I232)</f>
        <v>3.56579</v>
      </c>
      <c r="J233" s="100"/>
      <c r="K233" s="100"/>
      <c r="L233" s="98"/>
    </row>
    <row r="234" spans="1:12" s="99" customFormat="1" ht="13.5" customHeight="1">
      <c r="A234" s="141"/>
      <c r="B234" s="141"/>
      <c r="C234" s="139"/>
      <c r="D234" s="151"/>
      <c r="E234" s="152"/>
      <c r="F234" s="153"/>
      <c r="G234" s="152"/>
      <c r="H234" s="154"/>
      <c r="I234" s="155"/>
      <c r="J234" s="100"/>
      <c r="K234" s="100"/>
      <c r="L234" s="98"/>
    </row>
    <row r="235" spans="1:12" s="99" customFormat="1" ht="13.5" customHeight="1">
      <c r="A235" s="141"/>
      <c r="B235" s="141"/>
      <c r="C235" s="139"/>
      <c r="D235" s="151"/>
      <c r="E235" s="152"/>
      <c r="F235" s="153"/>
      <c r="G235" s="152"/>
      <c r="H235" s="154"/>
      <c r="I235" s="155"/>
      <c r="J235" s="100"/>
      <c r="K235" s="100"/>
      <c r="L235" s="98"/>
    </row>
    <row r="236" spans="1:12" s="99" customFormat="1" ht="13.5" customHeight="1">
      <c r="A236" s="141"/>
      <c r="B236" s="141"/>
      <c r="C236" s="139"/>
      <c r="D236" s="151"/>
      <c r="E236" s="152"/>
      <c r="F236" s="153"/>
      <c r="G236" s="152"/>
      <c r="H236" s="154"/>
      <c r="I236" s="155"/>
      <c r="J236" s="100"/>
      <c r="K236" s="100"/>
      <c r="L236" s="98"/>
    </row>
    <row r="237" spans="1:12" s="99" customFormat="1" ht="13.5" customHeight="1">
      <c r="A237" s="141"/>
      <c r="B237" s="141"/>
      <c r="C237" s="139"/>
      <c r="D237" s="151"/>
      <c r="E237" s="152"/>
      <c r="F237" s="153"/>
      <c r="G237" s="152"/>
      <c r="H237" s="154"/>
      <c r="I237" s="155"/>
      <c r="J237" s="100"/>
      <c r="K237" s="100"/>
      <c r="L237" s="98"/>
    </row>
    <row r="238" spans="1:12" s="99" customFormat="1" ht="13.5" customHeight="1">
      <c r="A238" s="141"/>
      <c r="B238" s="141"/>
      <c r="C238" s="139"/>
      <c r="D238" s="151"/>
      <c r="E238" s="152"/>
      <c r="F238" s="153"/>
      <c r="G238" s="152"/>
      <c r="H238" s="154"/>
      <c r="I238" s="155"/>
      <c r="J238" s="100"/>
      <c r="K238" s="100"/>
      <c r="L238" s="98"/>
    </row>
    <row r="239" spans="1:12" s="99" customFormat="1" ht="13.5" customHeight="1">
      <c r="A239" s="141">
        <v>96</v>
      </c>
      <c r="B239" s="141"/>
      <c r="C239" s="139" t="s">
        <v>575</v>
      </c>
      <c r="D239" s="151"/>
      <c r="E239" s="152"/>
      <c r="F239" s="153"/>
      <c r="G239" s="152"/>
      <c r="H239" s="171"/>
      <c r="I239" s="172"/>
      <c r="J239" s="100"/>
      <c r="K239" s="100"/>
      <c r="L239" s="96"/>
    </row>
    <row r="240" spans="1:12" s="99" customFormat="1" ht="13.5" customHeight="1">
      <c r="A240" s="141"/>
      <c r="B240" s="141"/>
      <c r="C240" s="139"/>
      <c r="D240" s="151"/>
      <c r="E240" s="153"/>
      <c r="F240" s="153"/>
      <c r="G240" s="152"/>
      <c r="H240" s="154"/>
      <c r="I240" s="155"/>
      <c r="J240" s="100"/>
      <c r="K240" s="100"/>
      <c r="L240" s="98"/>
    </row>
    <row r="241" spans="1:12" s="99" customFormat="1" ht="22.5" customHeight="1">
      <c r="A241" s="141">
        <v>1</v>
      </c>
      <c r="B241" s="141" t="s">
        <v>487</v>
      </c>
      <c r="C241" s="139" t="s">
        <v>152</v>
      </c>
      <c r="D241" s="151" t="s">
        <v>603</v>
      </c>
      <c r="E241" s="153">
        <v>9.2</v>
      </c>
      <c r="F241" s="153"/>
      <c r="G241" s="152">
        <f>E241*F241</f>
        <v>0</v>
      </c>
      <c r="H241" s="102"/>
      <c r="I241" s="100"/>
      <c r="J241" s="155">
        <v>0.131</v>
      </c>
      <c r="K241" s="155">
        <f>E241*J241</f>
        <v>1.2052</v>
      </c>
      <c r="L241" s="98"/>
    </row>
    <row r="242" spans="1:12" s="99" customFormat="1" ht="14.25" customHeight="1">
      <c r="A242" s="141"/>
      <c r="B242" s="141"/>
      <c r="C242" s="139" t="s">
        <v>284</v>
      </c>
      <c r="D242" s="151"/>
      <c r="E242" s="153"/>
      <c r="F242" s="153"/>
      <c r="G242" s="152"/>
      <c r="H242" s="102"/>
      <c r="I242" s="100"/>
      <c r="J242" s="155"/>
      <c r="K242" s="155"/>
      <c r="L242" s="98"/>
    </row>
    <row r="243" spans="1:12" s="99" customFormat="1" ht="22.5" customHeight="1">
      <c r="A243" s="141">
        <v>2</v>
      </c>
      <c r="B243" s="141" t="s">
        <v>399</v>
      </c>
      <c r="C243" s="139" t="s">
        <v>400</v>
      </c>
      <c r="D243" s="151" t="s">
        <v>603</v>
      </c>
      <c r="E243" s="153">
        <v>19.36</v>
      </c>
      <c r="F243" s="153"/>
      <c r="G243" s="152">
        <f>E243*F243</f>
        <v>0</v>
      </c>
      <c r="H243" s="102"/>
      <c r="I243" s="100"/>
      <c r="J243" s="155">
        <v>0.055</v>
      </c>
      <c r="K243" s="155">
        <f>E243*J243</f>
        <v>1.0648</v>
      </c>
      <c r="L243" s="98"/>
    </row>
    <row r="244" spans="1:12" s="99" customFormat="1" ht="12" customHeight="1">
      <c r="A244" s="141"/>
      <c r="B244" s="103"/>
      <c r="C244" s="139" t="s">
        <v>273</v>
      </c>
      <c r="D244" s="151"/>
      <c r="E244" s="153"/>
      <c r="F244" s="153"/>
      <c r="G244" s="152"/>
      <c r="H244" s="102"/>
      <c r="I244" s="100"/>
      <c r="J244" s="155"/>
      <c r="K244" s="155"/>
      <c r="L244" s="98"/>
    </row>
    <row r="245" spans="1:12" s="99" customFormat="1" ht="13.5" customHeight="1">
      <c r="A245" s="141">
        <v>3</v>
      </c>
      <c r="B245" s="141" t="s">
        <v>576</v>
      </c>
      <c r="C245" s="139" t="s">
        <v>515</v>
      </c>
      <c r="D245" s="151" t="s">
        <v>603</v>
      </c>
      <c r="E245" s="153">
        <v>0.95</v>
      </c>
      <c r="F245" s="153"/>
      <c r="G245" s="152">
        <f>E245*F245</f>
        <v>0</v>
      </c>
      <c r="H245" s="102"/>
      <c r="I245" s="100"/>
      <c r="J245" s="155">
        <v>0.075</v>
      </c>
      <c r="K245" s="155">
        <f>E245*J245</f>
        <v>0.07125</v>
      </c>
      <c r="L245" s="98"/>
    </row>
    <row r="246" spans="1:12" s="99" customFormat="1" ht="13.5" customHeight="1">
      <c r="A246" s="141"/>
      <c r="B246" s="141"/>
      <c r="C246" s="139" t="s">
        <v>282</v>
      </c>
      <c r="D246" s="151"/>
      <c r="E246" s="153"/>
      <c r="F246" s="153"/>
      <c r="G246" s="152"/>
      <c r="H246" s="102"/>
      <c r="I246" s="100"/>
      <c r="J246" s="155"/>
      <c r="K246" s="155"/>
      <c r="L246" s="98"/>
    </row>
    <row r="247" spans="1:12" s="99" customFormat="1" ht="26.25" customHeight="1">
      <c r="A247" s="141">
        <v>4</v>
      </c>
      <c r="B247" s="141" t="s">
        <v>245</v>
      </c>
      <c r="C247" s="139" t="s">
        <v>246</v>
      </c>
      <c r="D247" s="151" t="s">
        <v>603</v>
      </c>
      <c r="E247" s="153">
        <v>17.64</v>
      </c>
      <c r="F247" s="153"/>
      <c r="G247" s="152">
        <f>E247*F247</f>
        <v>0</v>
      </c>
      <c r="H247" s="102"/>
      <c r="I247" s="100"/>
      <c r="J247" s="155">
        <v>0.076</v>
      </c>
      <c r="K247" s="155">
        <f>E247*J247</f>
        <v>1.34064</v>
      </c>
      <c r="L247" s="98"/>
    </row>
    <row r="248" spans="1:12" s="99" customFormat="1" ht="13.5" customHeight="1">
      <c r="A248" s="141">
        <v>5</v>
      </c>
      <c r="B248" s="141" t="s">
        <v>384</v>
      </c>
      <c r="C248" s="143" t="s">
        <v>385</v>
      </c>
      <c r="D248" s="151" t="s">
        <v>500</v>
      </c>
      <c r="E248" s="153">
        <v>9.61</v>
      </c>
      <c r="F248" s="153"/>
      <c r="G248" s="152">
        <f>E248*F248</f>
        <v>0</v>
      </c>
      <c r="H248" s="102"/>
      <c r="I248" s="100"/>
      <c r="J248" s="155">
        <v>1.8</v>
      </c>
      <c r="K248" s="155">
        <f>E248*J248</f>
        <v>17.298</v>
      </c>
      <c r="L248" s="137"/>
    </row>
    <row r="249" spans="1:12" s="99" customFormat="1" ht="14.25" customHeight="1">
      <c r="A249" s="141"/>
      <c r="B249" s="144"/>
      <c r="C249" s="145" t="s">
        <v>249</v>
      </c>
      <c r="D249" s="151"/>
      <c r="E249" s="153"/>
      <c r="F249" s="153"/>
      <c r="G249" s="152"/>
      <c r="H249" s="102"/>
      <c r="I249" s="100"/>
      <c r="J249" s="155"/>
      <c r="K249" s="155"/>
      <c r="L249" s="98"/>
    </row>
    <row r="250" spans="1:12" s="99" customFormat="1" ht="25.5" customHeight="1">
      <c r="A250" s="141">
        <v>6</v>
      </c>
      <c r="B250" s="141" t="s">
        <v>265</v>
      </c>
      <c r="C250" s="143" t="s">
        <v>267</v>
      </c>
      <c r="D250" s="151" t="s">
        <v>394</v>
      </c>
      <c r="E250" s="153">
        <v>44</v>
      </c>
      <c r="F250" s="153"/>
      <c r="G250" s="152">
        <f>E250*F250</f>
        <v>0</v>
      </c>
      <c r="H250" s="102"/>
      <c r="I250" s="100"/>
      <c r="J250" s="155">
        <v>0.003</v>
      </c>
      <c r="K250" s="155">
        <f>E250*J250</f>
        <v>0.132</v>
      </c>
      <c r="L250" s="137"/>
    </row>
    <row r="251" spans="1:12" s="99" customFormat="1" ht="13.5" customHeight="1">
      <c r="A251" s="141"/>
      <c r="B251" s="141"/>
      <c r="C251" s="139" t="s">
        <v>266</v>
      </c>
      <c r="D251" s="151"/>
      <c r="E251" s="153"/>
      <c r="F251" s="152"/>
      <c r="G251" s="152"/>
      <c r="H251" s="102"/>
      <c r="I251" s="100"/>
      <c r="J251" s="155"/>
      <c r="K251" s="155"/>
      <c r="L251" s="98"/>
    </row>
    <row r="252" spans="1:12" s="99" customFormat="1" ht="26.25" customHeight="1">
      <c r="A252" s="141">
        <v>7</v>
      </c>
      <c r="B252" s="141" t="s">
        <v>269</v>
      </c>
      <c r="C252" s="139" t="s">
        <v>268</v>
      </c>
      <c r="D252" s="151" t="s">
        <v>394</v>
      </c>
      <c r="E252" s="153">
        <v>20</v>
      </c>
      <c r="F252" s="152"/>
      <c r="G252" s="152">
        <f>E252*F252</f>
        <v>0</v>
      </c>
      <c r="H252" s="102"/>
      <c r="I252" s="100"/>
      <c r="J252" s="155">
        <v>0.001</v>
      </c>
      <c r="K252" s="155">
        <f>E252*J252</f>
        <v>0.02</v>
      </c>
      <c r="L252" s="98"/>
    </row>
    <row r="253" spans="1:12" s="99" customFormat="1" ht="15" customHeight="1">
      <c r="A253" s="141"/>
      <c r="B253" s="141"/>
      <c r="C253" s="139" t="s">
        <v>272</v>
      </c>
      <c r="D253" s="151"/>
      <c r="E253" s="153"/>
      <c r="F253" s="152"/>
      <c r="G253" s="152"/>
      <c r="H253" s="102"/>
      <c r="I253" s="100"/>
      <c r="J253" s="155"/>
      <c r="K253" s="155"/>
      <c r="L253" s="98"/>
    </row>
    <row r="254" spans="1:12" s="99" customFormat="1" ht="15" customHeight="1">
      <c r="A254" s="141">
        <v>8</v>
      </c>
      <c r="B254" s="141" t="s">
        <v>270</v>
      </c>
      <c r="C254" s="139" t="s">
        <v>271</v>
      </c>
      <c r="D254" s="151" t="s">
        <v>394</v>
      </c>
      <c r="E254" s="153">
        <v>20</v>
      </c>
      <c r="F254" s="152"/>
      <c r="G254" s="152">
        <f>E254*F254</f>
        <v>0</v>
      </c>
      <c r="H254" s="102"/>
      <c r="I254" s="100"/>
      <c r="J254" s="155">
        <v>0.0012</v>
      </c>
      <c r="K254" s="155">
        <f>E254*J254</f>
        <v>0.023999999999999997</v>
      </c>
      <c r="L254" s="98"/>
    </row>
    <row r="255" spans="1:12" s="99" customFormat="1" ht="13.5" customHeight="1">
      <c r="A255" s="141">
        <v>9</v>
      </c>
      <c r="B255" s="141" t="s">
        <v>517</v>
      </c>
      <c r="C255" s="139" t="s">
        <v>518</v>
      </c>
      <c r="D255" s="151" t="s">
        <v>499</v>
      </c>
      <c r="E255" s="153">
        <v>33.8</v>
      </c>
      <c r="F255" s="153"/>
      <c r="G255" s="152">
        <f>E255*F255</f>
        <v>0</v>
      </c>
      <c r="H255" s="102"/>
      <c r="I255" s="100"/>
      <c r="J255" s="155">
        <v>0.007</v>
      </c>
      <c r="K255" s="155">
        <f>E255*J255</f>
        <v>0.23659999999999998</v>
      </c>
      <c r="L255" s="98"/>
    </row>
    <row r="256" spans="1:12" s="99" customFormat="1" ht="13.5" customHeight="1">
      <c r="A256" s="141"/>
      <c r="B256" s="141"/>
      <c r="C256" s="139" t="s">
        <v>256</v>
      </c>
      <c r="D256" s="151"/>
      <c r="E256" s="153"/>
      <c r="F256" s="153"/>
      <c r="G256" s="152"/>
      <c r="H256" s="102"/>
      <c r="I256" s="100"/>
      <c r="J256" s="155"/>
      <c r="K256" s="155"/>
      <c r="L256" s="98"/>
    </row>
    <row r="257" spans="1:12" s="99" customFormat="1" ht="13.5" customHeight="1">
      <c r="A257" s="141">
        <v>10</v>
      </c>
      <c r="B257" s="141" t="s">
        <v>516</v>
      </c>
      <c r="C257" s="139" t="s">
        <v>588</v>
      </c>
      <c r="D257" s="151" t="s">
        <v>499</v>
      </c>
      <c r="E257" s="153">
        <v>21.4</v>
      </c>
      <c r="F257" s="153"/>
      <c r="G257" s="152">
        <f>E257*F257</f>
        <v>0</v>
      </c>
      <c r="H257" s="102"/>
      <c r="I257" s="100"/>
      <c r="J257" s="155">
        <v>0.009</v>
      </c>
      <c r="K257" s="155">
        <f>E257*J257</f>
        <v>0.19259999999999997</v>
      </c>
      <c r="L257" s="98"/>
    </row>
    <row r="258" spans="1:12" s="99" customFormat="1" ht="13.5" customHeight="1">
      <c r="A258" s="141"/>
      <c r="B258" s="141"/>
      <c r="C258" s="139" t="s">
        <v>257</v>
      </c>
      <c r="D258" s="151"/>
      <c r="E258" s="153"/>
      <c r="F258" s="153"/>
      <c r="G258" s="152"/>
      <c r="H258" s="102"/>
      <c r="I258" s="100"/>
      <c r="J258" s="155"/>
      <c r="K258" s="155"/>
      <c r="L258" s="137"/>
    </row>
    <row r="259" spans="1:12" s="99" customFormat="1" ht="13.5" customHeight="1">
      <c r="A259" s="141">
        <v>11</v>
      </c>
      <c r="B259" s="141" t="s">
        <v>589</v>
      </c>
      <c r="C259" s="139" t="s">
        <v>467</v>
      </c>
      <c r="D259" s="151" t="s">
        <v>499</v>
      </c>
      <c r="E259" s="153">
        <v>5.8</v>
      </c>
      <c r="F259" s="153"/>
      <c r="G259" s="152">
        <f>E259*F259</f>
        <v>0</v>
      </c>
      <c r="H259" s="102"/>
      <c r="I259" s="100"/>
      <c r="J259" s="155">
        <v>0.015</v>
      </c>
      <c r="K259" s="155">
        <f>E259*J259</f>
        <v>0.087</v>
      </c>
      <c r="L259" s="98"/>
    </row>
    <row r="260" spans="1:12" s="99" customFormat="1" ht="13.5" customHeight="1">
      <c r="A260" s="141"/>
      <c r="B260" s="141"/>
      <c r="C260" s="139" t="s">
        <v>258</v>
      </c>
      <c r="D260" s="151"/>
      <c r="E260" s="153"/>
      <c r="F260" s="153"/>
      <c r="G260" s="152"/>
      <c r="H260" s="102"/>
      <c r="I260" s="100"/>
      <c r="J260" s="155"/>
      <c r="K260" s="155"/>
      <c r="L260" s="98"/>
    </row>
    <row r="261" spans="1:12" s="99" customFormat="1" ht="13.5" customHeight="1">
      <c r="A261" s="141">
        <v>12</v>
      </c>
      <c r="B261" s="141" t="s">
        <v>519</v>
      </c>
      <c r="C261" s="139" t="s">
        <v>548</v>
      </c>
      <c r="D261" s="151" t="s">
        <v>499</v>
      </c>
      <c r="E261" s="153">
        <v>18</v>
      </c>
      <c r="F261" s="153"/>
      <c r="G261" s="152">
        <f>E261*F261</f>
        <v>0</v>
      </c>
      <c r="H261" s="102"/>
      <c r="I261" s="100"/>
      <c r="J261" s="155">
        <v>0.019</v>
      </c>
      <c r="K261" s="155">
        <f>E261*J261</f>
        <v>0.34199999999999997</v>
      </c>
      <c r="L261" s="98"/>
    </row>
    <row r="262" spans="1:12" s="99" customFormat="1" ht="13.5" customHeight="1">
      <c r="A262" s="141"/>
      <c r="B262" s="141"/>
      <c r="C262" s="139" t="s">
        <v>259</v>
      </c>
      <c r="D262" s="151"/>
      <c r="E262" s="153"/>
      <c r="F262" s="153"/>
      <c r="G262" s="152"/>
      <c r="H262" s="102"/>
      <c r="I262" s="100"/>
      <c r="J262" s="155"/>
      <c r="K262" s="155"/>
      <c r="L262" s="98"/>
    </row>
    <row r="263" spans="1:12" s="99" customFormat="1" ht="23.25" customHeight="1">
      <c r="A263" s="141">
        <v>13</v>
      </c>
      <c r="B263" s="141" t="s">
        <v>263</v>
      </c>
      <c r="C263" s="139" t="s">
        <v>264</v>
      </c>
      <c r="D263" s="151" t="s">
        <v>499</v>
      </c>
      <c r="E263" s="153">
        <v>5.2</v>
      </c>
      <c r="F263" s="153"/>
      <c r="G263" s="152">
        <f>E263*F263</f>
        <v>0</v>
      </c>
      <c r="H263" s="102"/>
      <c r="I263" s="100"/>
      <c r="J263" s="155">
        <v>0.009</v>
      </c>
      <c r="K263" s="155">
        <f>E263*J263</f>
        <v>0.0468</v>
      </c>
      <c r="L263" s="98"/>
    </row>
    <row r="264" spans="1:12" s="99" customFormat="1" ht="13.5" customHeight="1">
      <c r="A264" s="141"/>
      <c r="B264" s="141"/>
      <c r="C264" s="139" t="s">
        <v>287</v>
      </c>
      <c r="D264" s="151"/>
      <c r="E264" s="153"/>
      <c r="F264" s="153"/>
      <c r="G264" s="152"/>
      <c r="H264" s="102"/>
      <c r="I264" s="100"/>
      <c r="J264" s="155"/>
      <c r="K264" s="155"/>
      <c r="L264" s="98"/>
    </row>
    <row r="265" spans="1:12" s="99" customFormat="1" ht="24" customHeight="1">
      <c r="A265" s="141">
        <v>14</v>
      </c>
      <c r="B265" s="141" t="s">
        <v>260</v>
      </c>
      <c r="C265" s="139" t="s">
        <v>261</v>
      </c>
      <c r="D265" s="151" t="s">
        <v>499</v>
      </c>
      <c r="E265" s="153">
        <v>51.66</v>
      </c>
      <c r="F265" s="153"/>
      <c r="G265" s="152">
        <f>E265*F265</f>
        <v>0</v>
      </c>
      <c r="H265" s="102"/>
      <c r="I265" s="100"/>
      <c r="J265" s="155">
        <v>0.013</v>
      </c>
      <c r="K265" s="155">
        <f>E265*J265</f>
        <v>0.67158</v>
      </c>
      <c r="L265" s="98"/>
    </row>
    <row r="266" spans="1:12" s="99" customFormat="1" ht="13.5" customHeight="1">
      <c r="A266" s="141"/>
      <c r="B266" s="141"/>
      <c r="C266" s="139" t="s">
        <v>262</v>
      </c>
      <c r="D266" s="151"/>
      <c r="E266" s="153"/>
      <c r="F266" s="153"/>
      <c r="G266" s="152"/>
      <c r="H266" s="102"/>
      <c r="I266" s="100"/>
      <c r="J266" s="155"/>
      <c r="K266" s="155"/>
      <c r="L266" s="98"/>
    </row>
    <row r="267" spans="1:12" s="99" customFormat="1" ht="25.5" customHeight="1">
      <c r="A267" s="141">
        <v>15</v>
      </c>
      <c r="B267" s="141" t="s">
        <v>253</v>
      </c>
      <c r="C267" s="139" t="s">
        <v>254</v>
      </c>
      <c r="D267" s="151" t="s">
        <v>499</v>
      </c>
      <c r="E267" s="153">
        <v>16.8</v>
      </c>
      <c r="F267" s="153"/>
      <c r="G267" s="152">
        <f>E267*F267</f>
        <v>0</v>
      </c>
      <c r="H267" s="102"/>
      <c r="I267" s="100"/>
      <c r="J267" s="155">
        <v>0.027</v>
      </c>
      <c r="K267" s="155">
        <f>E267*J267</f>
        <v>0.4536</v>
      </c>
      <c r="L267" s="98"/>
    </row>
    <row r="268" spans="1:12" s="99" customFormat="1" ht="13.5" customHeight="1">
      <c r="A268" s="141"/>
      <c r="B268" s="141"/>
      <c r="C268" s="139" t="s">
        <v>255</v>
      </c>
      <c r="D268" s="151"/>
      <c r="E268" s="153"/>
      <c r="F268" s="153"/>
      <c r="G268" s="152"/>
      <c r="H268" s="102"/>
      <c r="I268" s="100"/>
      <c r="J268" s="155"/>
      <c r="K268" s="155"/>
      <c r="L268" s="98"/>
    </row>
    <row r="269" spans="1:12" s="99" customFormat="1" ht="24" customHeight="1">
      <c r="A269" s="141">
        <v>16</v>
      </c>
      <c r="B269" s="141" t="s">
        <v>252</v>
      </c>
      <c r="C269" s="139" t="s">
        <v>250</v>
      </c>
      <c r="D269" s="151" t="s">
        <v>499</v>
      </c>
      <c r="E269" s="153">
        <v>10.8</v>
      </c>
      <c r="F269" s="153"/>
      <c r="G269" s="152">
        <f>E269*F269</f>
        <v>0</v>
      </c>
      <c r="H269" s="102"/>
      <c r="I269" s="100"/>
      <c r="J269" s="155">
        <v>0.054</v>
      </c>
      <c r="K269" s="155">
        <f>E269*J269</f>
        <v>0.5832</v>
      </c>
      <c r="L269" s="98"/>
    </row>
    <row r="270" spans="1:12" s="99" customFormat="1" ht="13.5" customHeight="1">
      <c r="A270" s="141"/>
      <c r="B270" s="141"/>
      <c r="C270" s="139" t="s">
        <v>251</v>
      </c>
      <c r="D270" s="151"/>
      <c r="E270" s="153"/>
      <c r="F270" s="153"/>
      <c r="G270" s="152"/>
      <c r="H270" s="102"/>
      <c r="I270" s="100"/>
      <c r="J270" s="155"/>
      <c r="K270" s="155"/>
      <c r="L270" s="98"/>
    </row>
    <row r="271" spans="1:12" s="99" customFormat="1" ht="21.75" customHeight="1">
      <c r="A271" s="141">
        <v>17</v>
      </c>
      <c r="B271" s="141" t="s">
        <v>488</v>
      </c>
      <c r="C271" s="139" t="s">
        <v>485</v>
      </c>
      <c r="D271" s="151" t="s">
        <v>499</v>
      </c>
      <c r="E271" s="153">
        <v>15</v>
      </c>
      <c r="F271" s="153"/>
      <c r="G271" s="152">
        <f>E271*F271</f>
        <v>0</v>
      </c>
      <c r="H271" s="102"/>
      <c r="I271" s="100"/>
      <c r="J271" s="155">
        <v>0.042</v>
      </c>
      <c r="K271" s="155">
        <f>E271*J271</f>
        <v>0.63</v>
      </c>
      <c r="L271" s="98"/>
    </row>
    <row r="272" spans="1:12" s="99" customFormat="1" ht="14.25" customHeight="1">
      <c r="A272" s="141"/>
      <c r="B272" s="141"/>
      <c r="C272" s="139" t="s">
        <v>247</v>
      </c>
      <c r="D272" s="151"/>
      <c r="E272" s="153"/>
      <c r="F272" s="153"/>
      <c r="G272" s="152"/>
      <c r="H272" s="102"/>
      <c r="I272" s="100"/>
      <c r="J272" s="155"/>
      <c r="K272" s="155"/>
      <c r="L272" s="98"/>
    </row>
    <row r="273" spans="1:12" s="99" customFormat="1" ht="22.5" customHeight="1">
      <c r="A273" s="141">
        <v>18</v>
      </c>
      <c r="B273" s="141" t="s">
        <v>279</v>
      </c>
      <c r="C273" s="139" t="s">
        <v>280</v>
      </c>
      <c r="D273" s="151" t="s">
        <v>499</v>
      </c>
      <c r="E273" s="153">
        <v>7.5</v>
      </c>
      <c r="F273" s="153"/>
      <c r="G273" s="152">
        <f>E273*F273</f>
        <v>0</v>
      </c>
      <c r="H273" s="102"/>
      <c r="I273" s="100"/>
      <c r="J273" s="155">
        <v>0.016</v>
      </c>
      <c r="K273" s="155">
        <f>E273*J273</f>
        <v>0.12</v>
      </c>
      <c r="L273" s="98"/>
    </row>
    <row r="274" spans="1:12" s="99" customFormat="1" ht="14.25" customHeight="1">
      <c r="A274" s="141"/>
      <c r="B274" s="141"/>
      <c r="C274" s="139" t="s">
        <v>281</v>
      </c>
      <c r="D274" s="151"/>
      <c r="E274" s="153"/>
      <c r="F274" s="153"/>
      <c r="G274" s="152"/>
      <c r="H274" s="102"/>
      <c r="I274" s="100"/>
      <c r="J274" s="155"/>
      <c r="K274" s="155"/>
      <c r="L274" s="98"/>
    </row>
    <row r="275" spans="1:12" s="99" customFormat="1" ht="26.25" customHeight="1">
      <c r="A275" s="141">
        <v>19</v>
      </c>
      <c r="B275" s="141" t="s">
        <v>274</v>
      </c>
      <c r="C275" s="139" t="s">
        <v>275</v>
      </c>
      <c r="D275" s="151" t="s">
        <v>499</v>
      </c>
      <c r="E275" s="153">
        <v>43</v>
      </c>
      <c r="F275" s="153"/>
      <c r="G275" s="152">
        <f>E275*F275</f>
        <v>0</v>
      </c>
      <c r="H275" s="102"/>
      <c r="I275" s="100"/>
      <c r="J275" s="155">
        <v>0.132</v>
      </c>
      <c r="K275" s="155">
        <f>E275*J275</f>
        <v>5.676</v>
      </c>
      <c r="L275" s="98"/>
    </row>
    <row r="276" spans="1:12" s="99" customFormat="1" ht="14.25" customHeight="1">
      <c r="A276" s="141"/>
      <c r="B276" s="141"/>
      <c r="C276" s="139" t="s">
        <v>276</v>
      </c>
      <c r="D276" s="151"/>
      <c r="E276" s="153"/>
      <c r="F276" s="153"/>
      <c r="G276" s="152"/>
      <c r="H276" s="102"/>
      <c r="I276" s="100"/>
      <c r="J276" s="155"/>
      <c r="K276" s="155"/>
      <c r="L276" s="98"/>
    </row>
    <row r="277" spans="1:12" s="99" customFormat="1" ht="22.5" customHeight="1">
      <c r="A277" s="141">
        <v>20</v>
      </c>
      <c r="B277" s="103" t="s">
        <v>579</v>
      </c>
      <c r="C277" s="139" t="s">
        <v>580</v>
      </c>
      <c r="D277" s="151" t="s">
        <v>499</v>
      </c>
      <c r="E277" s="153">
        <v>7.6</v>
      </c>
      <c r="F277" s="153"/>
      <c r="G277" s="152">
        <f>E277*F277</f>
        <v>0</v>
      </c>
      <c r="H277" s="134">
        <v>0.074</v>
      </c>
      <c r="I277" s="155">
        <f>E277*H277</f>
        <v>0.5623999999999999</v>
      </c>
      <c r="J277" s="155">
        <v>0</v>
      </c>
      <c r="K277" s="155">
        <f>E277*J277</f>
        <v>0</v>
      </c>
      <c r="L277" s="98"/>
    </row>
    <row r="278" spans="1:12" s="99" customFormat="1" ht="13.5" customHeight="1">
      <c r="A278" s="141"/>
      <c r="B278" s="103"/>
      <c r="C278" s="139" t="s">
        <v>248</v>
      </c>
      <c r="D278" s="151"/>
      <c r="E278" s="153"/>
      <c r="F278" s="153"/>
      <c r="G278" s="152"/>
      <c r="H278" s="102"/>
      <c r="I278" s="100"/>
      <c r="J278" s="155"/>
      <c r="K278" s="155"/>
      <c r="L278" s="98"/>
    </row>
    <row r="279" spans="1:12" s="99" customFormat="1" ht="22.5" customHeight="1">
      <c r="A279" s="141">
        <v>21</v>
      </c>
      <c r="B279" s="103" t="s">
        <v>465</v>
      </c>
      <c r="C279" s="139" t="s">
        <v>285</v>
      </c>
      <c r="D279" s="151" t="s">
        <v>603</v>
      </c>
      <c r="E279" s="153">
        <v>15</v>
      </c>
      <c r="F279" s="153"/>
      <c r="G279" s="152">
        <f>E279*F279</f>
        <v>0</v>
      </c>
      <c r="H279" s="102">
        <v>0.014</v>
      </c>
      <c r="I279" s="100"/>
      <c r="J279" s="155"/>
      <c r="K279" s="155"/>
      <c r="L279" s="98"/>
    </row>
    <row r="280" spans="1:12" s="99" customFormat="1" ht="22.5" customHeight="1">
      <c r="A280" s="141">
        <v>22</v>
      </c>
      <c r="B280" s="103" t="s">
        <v>466</v>
      </c>
      <c r="C280" s="104" t="s">
        <v>560</v>
      </c>
      <c r="D280" s="105" t="s">
        <v>413</v>
      </c>
      <c r="E280" s="153">
        <v>50</v>
      </c>
      <c r="F280" s="153"/>
      <c r="G280" s="152">
        <f>E280*F280</f>
        <v>0</v>
      </c>
      <c r="H280" s="102"/>
      <c r="I280" s="100"/>
      <c r="J280" s="155"/>
      <c r="K280" s="155"/>
      <c r="L280" s="98"/>
    </row>
    <row r="281" spans="1:12" s="99" customFormat="1" ht="13.5" customHeight="1">
      <c r="A281" s="141">
        <v>23</v>
      </c>
      <c r="B281" s="144" t="s">
        <v>174</v>
      </c>
      <c r="C281" s="143" t="s">
        <v>438</v>
      </c>
      <c r="D281" s="151" t="s">
        <v>499</v>
      </c>
      <c r="E281" s="153">
        <v>17.7</v>
      </c>
      <c r="F281" s="153"/>
      <c r="G281" s="152">
        <f>E281*F281</f>
        <v>0</v>
      </c>
      <c r="H281" s="102"/>
      <c r="I281" s="100"/>
      <c r="J281" s="155"/>
      <c r="K281" s="155"/>
      <c r="L281" s="98"/>
    </row>
    <row r="282" spans="1:12" s="99" customFormat="1" ht="13.5" customHeight="1">
      <c r="A282" s="141"/>
      <c r="B282" s="144"/>
      <c r="C282" s="143" t="s">
        <v>278</v>
      </c>
      <c r="D282" s="151"/>
      <c r="E282" s="153"/>
      <c r="F282" s="153"/>
      <c r="G282" s="152"/>
      <c r="H282" s="102"/>
      <c r="I282" s="100"/>
      <c r="J282" s="155"/>
      <c r="K282" s="155"/>
      <c r="L282" s="98"/>
    </row>
    <row r="283" spans="1:12" s="99" customFormat="1" ht="21" customHeight="1">
      <c r="A283" s="141">
        <v>24</v>
      </c>
      <c r="B283" s="144" t="s">
        <v>378</v>
      </c>
      <c r="C283" s="143" t="s">
        <v>439</v>
      </c>
      <c r="D283" s="151" t="s">
        <v>499</v>
      </c>
      <c r="E283" s="153">
        <v>90</v>
      </c>
      <c r="F283" s="153"/>
      <c r="G283" s="152">
        <f>E283*F283</f>
        <v>0</v>
      </c>
      <c r="H283" s="102"/>
      <c r="I283" s="100"/>
      <c r="J283" s="155"/>
      <c r="K283" s="155"/>
      <c r="L283" s="98"/>
    </row>
    <row r="284" spans="1:12" s="99" customFormat="1" ht="12.75" customHeight="1">
      <c r="A284" s="141"/>
      <c r="B284" s="141"/>
      <c r="C284" s="139" t="s">
        <v>277</v>
      </c>
      <c r="D284" s="151"/>
      <c r="E284" s="153"/>
      <c r="F284" s="153"/>
      <c r="G284" s="152"/>
      <c r="H284" s="102"/>
      <c r="I284" s="100"/>
      <c r="J284" s="155"/>
      <c r="K284" s="155"/>
      <c r="L284" s="98"/>
    </row>
    <row r="285" spans="1:12" s="99" customFormat="1" ht="12.75" customHeight="1">
      <c r="A285" s="141">
        <v>25</v>
      </c>
      <c r="B285" s="141" t="s">
        <v>556</v>
      </c>
      <c r="C285" s="139" t="s">
        <v>156</v>
      </c>
      <c r="D285" s="151" t="s">
        <v>603</v>
      </c>
      <c r="E285" s="153">
        <v>42.21</v>
      </c>
      <c r="F285" s="153"/>
      <c r="G285" s="152">
        <f>E285*F285</f>
        <v>0</v>
      </c>
      <c r="H285" s="102"/>
      <c r="I285" s="100"/>
      <c r="J285" s="155">
        <v>0.01</v>
      </c>
      <c r="K285" s="155">
        <f>E285*J285</f>
        <v>0.42210000000000003</v>
      </c>
      <c r="L285" s="98"/>
    </row>
    <row r="286" spans="1:12" s="99" customFormat="1" ht="12.75" customHeight="1">
      <c r="A286" s="141">
        <v>26</v>
      </c>
      <c r="B286" s="141" t="s">
        <v>557</v>
      </c>
      <c r="C286" s="139" t="s">
        <v>157</v>
      </c>
      <c r="D286" s="151" t="s">
        <v>603</v>
      </c>
      <c r="E286" s="153">
        <v>9.68</v>
      </c>
      <c r="F286" s="153"/>
      <c r="G286" s="152">
        <f>E286*F286</f>
        <v>0</v>
      </c>
      <c r="H286" s="102"/>
      <c r="I286" s="100"/>
      <c r="J286" s="155">
        <v>0.046</v>
      </c>
      <c r="K286" s="155">
        <f>E286*J286</f>
        <v>0.44527999999999995</v>
      </c>
      <c r="L286" s="98"/>
    </row>
    <row r="287" spans="1:12" s="99" customFormat="1" ht="12.75" customHeight="1">
      <c r="A287" s="141"/>
      <c r="B287" s="141"/>
      <c r="C287" s="139" t="s">
        <v>286</v>
      </c>
      <c r="D287" s="151"/>
      <c r="E287" s="153"/>
      <c r="F287" s="153"/>
      <c r="G287" s="152"/>
      <c r="H287" s="102"/>
      <c r="I287" s="100"/>
      <c r="J287" s="155"/>
      <c r="K287" s="155"/>
      <c r="L287" s="98"/>
    </row>
    <row r="288" spans="1:12" s="99" customFormat="1" ht="22.5" customHeight="1">
      <c r="A288" s="141">
        <v>27</v>
      </c>
      <c r="B288" s="141" t="s">
        <v>564</v>
      </c>
      <c r="C288" s="139" t="s">
        <v>586</v>
      </c>
      <c r="D288" s="151" t="s">
        <v>393</v>
      </c>
      <c r="E288" s="152">
        <f>K295</f>
        <v>31.06265</v>
      </c>
      <c r="F288" s="153"/>
      <c r="G288" s="152">
        <f aca="true" t="shared" si="7" ref="G288:G293">E288*F288</f>
        <v>0</v>
      </c>
      <c r="H288" s="102"/>
      <c r="I288" s="100"/>
      <c r="J288" s="155"/>
      <c r="K288" s="155"/>
      <c r="L288" s="98"/>
    </row>
    <row r="289" spans="1:12" s="99" customFormat="1" ht="13.5" customHeight="1">
      <c r="A289" s="141">
        <v>28</v>
      </c>
      <c r="B289" s="141" t="s">
        <v>450</v>
      </c>
      <c r="C289" s="139" t="s">
        <v>451</v>
      </c>
      <c r="D289" s="151" t="s">
        <v>499</v>
      </c>
      <c r="E289" s="152">
        <v>10</v>
      </c>
      <c r="F289" s="153"/>
      <c r="G289" s="152">
        <f t="shared" si="7"/>
        <v>0</v>
      </c>
      <c r="H289" s="102"/>
      <c r="I289" s="100"/>
      <c r="J289" s="155"/>
      <c r="K289" s="155"/>
      <c r="L289" s="98"/>
    </row>
    <row r="290" spans="1:12" s="99" customFormat="1" ht="13.5" customHeight="1">
      <c r="A290" s="141">
        <v>29</v>
      </c>
      <c r="B290" s="141" t="s">
        <v>587</v>
      </c>
      <c r="C290" s="139" t="s">
        <v>468</v>
      </c>
      <c r="D290" s="151" t="s">
        <v>499</v>
      </c>
      <c r="E290" s="152">
        <f>E289*50</f>
        <v>500</v>
      </c>
      <c r="F290" s="153"/>
      <c r="G290" s="152">
        <f t="shared" si="7"/>
        <v>0</v>
      </c>
      <c r="H290" s="102"/>
      <c r="I290" s="100"/>
      <c r="J290" s="155"/>
      <c r="K290" s="155"/>
      <c r="L290" s="98"/>
    </row>
    <row r="291" spans="1:12" s="99" customFormat="1" ht="13.5" customHeight="1">
      <c r="A291" s="141">
        <v>30</v>
      </c>
      <c r="B291" s="141" t="s">
        <v>448</v>
      </c>
      <c r="C291" s="139" t="s">
        <v>120</v>
      </c>
      <c r="D291" s="151" t="s">
        <v>393</v>
      </c>
      <c r="E291" s="152">
        <f>K295</f>
        <v>31.06265</v>
      </c>
      <c r="F291" s="153"/>
      <c r="G291" s="152">
        <f t="shared" si="7"/>
        <v>0</v>
      </c>
      <c r="H291" s="102"/>
      <c r="I291" s="100"/>
      <c r="J291" s="155"/>
      <c r="K291" s="155"/>
      <c r="L291" s="98"/>
    </row>
    <row r="292" spans="1:12" s="99" customFormat="1" ht="13.5" customHeight="1">
      <c r="A292" s="141">
        <v>31</v>
      </c>
      <c r="B292" s="141" t="s">
        <v>449</v>
      </c>
      <c r="C292" s="139" t="s">
        <v>121</v>
      </c>
      <c r="D292" s="151" t="s">
        <v>393</v>
      </c>
      <c r="E292" s="152">
        <f>E291*15</f>
        <v>465.93975</v>
      </c>
      <c r="F292" s="153"/>
      <c r="G292" s="152">
        <f t="shared" si="7"/>
        <v>0</v>
      </c>
      <c r="H292" s="102"/>
      <c r="I292" s="100"/>
      <c r="J292" s="155"/>
      <c r="K292" s="155"/>
      <c r="L292" s="98"/>
    </row>
    <row r="293" spans="1:12" s="99" customFormat="1" ht="14.25" customHeight="1">
      <c r="A293" s="141">
        <v>32</v>
      </c>
      <c r="B293" s="141" t="s">
        <v>173</v>
      </c>
      <c r="C293" s="139" t="s">
        <v>581</v>
      </c>
      <c r="D293" s="151" t="s">
        <v>393</v>
      </c>
      <c r="E293" s="152">
        <f>E291</f>
        <v>31.06265</v>
      </c>
      <c r="F293" s="153"/>
      <c r="G293" s="152">
        <f t="shared" si="7"/>
        <v>0</v>
      </c>
      <c r="H293" s="102"/>
      <c r="I293" s="100"/>
      <c r="J293" s="155"/>
      <c r="K293" s="155"/>
      <c r="L293" s="98"/>
    </row>
    <row r="294" spans="1:12" s="99" customFormat="1" ht="13.5" customHeight="1">
      <c r="A294" s="141"/>
      <c r="B294" s="141"/>
      <c r="C294" s="139"/>
      <c r="D294" s="151"/>
      <c r="E294" s="152"/>
      <c r="F294" s="153"/>
      <c r="G294" s="152"/>
      <c r="H294" s="102"/>
      <c r="I294" s="100"/>
      <c r="J294" s="155"/>
      <c r="K294" s="155"/>
      <c r="L294" s="98"/>
    </row>
    <row r="295" spans="1:12" s="99" customFormat="1" ht="13.5" customHeight="1">
      <c r="A295" s="141">
        <f>A239</f>
        <v>96</v>
      </c>
      <c r="B295" s="141"/>
      <c r="C295" s="139" t="str">
        <f>C239</f>
        <v>Bourání</v>
      </c>
      <c r="D295" s="151" t="s">
        <v>496</v>
      </c>
      <c r="E295" s="152"/>
      <c r="F295" s="153"/>
      <c r="G295" s="152">
        <f>SUM(G241:G293)</f>
        <v>0</v>
      </c>
      <c r="H295" s="102"/>
      <c r="I295" s="152">
        <f>SUM(I241:I293)</f>
        <v>0.5623999999999999</v>
      </c>
      <c r="J295" s="155"/>
      <c r="K295" s="155">
        <f>SUM(K241:K293)</f>
        <v>31.06265</v>
      </c>
      <c r="L295" s="98"/>
    </row>
    <row r="296" spans="1:12" s="99" customFormat="1" ht="13.5" customHeight="1">
      <c r="A296" s="141"/>
      <c r="B296" s="141"/>
      <c r="C296" s="139"/>
      <c r="D296" s="151"/>
      <c r="E296" s="152"/>
      <c r="F296" s="153"/>
      <c r="G296" s="152"/>
      <c r="H296" s="102"/>
      <c r="I296" s="152"/>
      <c r="J296" s="155"/>
      <c r="K296" s="155"/>
      <c r="L296" s="98"/>
    </row>
    <row r="297" spans="1:12" s="99" customFormat="1" ht="13.5" customHeight="1">
      <c r="A297" s="141"/>
      <c r="B297" s="141"/>
      <c r="C297" s="139"/>
      <c r="D297" s="151"/>
      <c r="E297" s="152"/>
      <c r="F297" s="153"/>
      <c r="G297" s="152"/>
      <c r="H297" s="154"/>
      <c r="I297" s="155"/>
      <c r="J297" s="100"/>
      <c r="K297" s="100"/>
      <c r="L297" s="98"/>
    </row>
    <row r="298" spans="1:12" s="99" customFormat="1" ht="13.5" customHeight="1">
      <c r="A298" s="141">
        <v>99</v>
      </c>
      <c r="B298" s="141"/>
      <c r="C298" s="139" t="s">
        <v>498</v>
      </c>
      <c r="D298" s="151"/>
      <c r="E298" s="152"/>
      <c r="F298" s="153"/>
      <c r="G298" s="152"/>
      <c r="H298" s="166"/>
      <c r="I298" s="167"/>
      <c r="J298" s="97"/>
      <c r="K298" s="97"/>
      <c r="L298" s="98"/>
    </row>
    <row r="299" spans="1:12" s="99" customFormat="1" ht="13.5" customHeight="1">
      <c r="A299" s="141"/>
      <c r="B299" s="141"/>
      <c r="C299" s="139"/>
      <c r="D299" s="151"/>
      <c r="E299" s="152"/>
      <c r="F299" s="153"/>
      <c r="G299" s="152"/>
      <c r="H299" s="166"/>
      <c r="I299" s="166"/>
      <c r="J299" s="106"/>
      <c r="K299" s="106"/>
      <c r="L299" s="98"/>
    </row>
    <row r="300" spans="1:12" s="99" customFormat="1" ht="22.5" customHeight="1">
      <c r="A300" s="141">
        <v>1</v>
      </c>
      <c r="B300" s="141" t="s">
        <v>486</v>
      </c>
      <c r="C300" s="139" t="s">
        <v>563</v>
      </c>
      <c r="D300" s="151" t="s">
        <v>393</v>
      </c>
      <c r="E300" s="152">
        <f>I233+I219+I173+I159+I295</f>
        <v>81.8373057</v>
      </c>
      <c r="F300" s="152"/>
      <c r="G300" s="152">
        <f>E300*F300</f>
        <v>0</v>
      </c>
      <c r="H300" s="166"/>
      <c r="I300" s="166"/>
      <c r="J300" s="106"/>
      <c r="K300" s="106"/>
      <c r="L300" s="137"/>
    </row>
    <row r="301" spans="1:12" s="99" customFormat="1" ht="12.75" customHeight="1">
      <c r="A301" s="141">
        <v>2</v>
      </c>
      <c r="B301" s="141" t="s">
        <v>397</v>
      </c>
      <c r="C301" s="139" t="s">
        <v>398</v>
      </c>
      <c r="D301" s="151" t="s">
        <v>393</v>
      </c>
      <c r="E301" s="152">
        <f>E300</f>
        <v>81.8373057</v>
      </c>
      <c r="F301" s="152"/>
      <c r="G301" s="152">
        <f>E301*F301</f>
        <v>0</v>
      </c>
      <c r="H301" s="166"/>
      <c r="I301" s="166"/>
      <c r="J301" s="106"/>
      <c r="K301" s="106"/>
      <c r="L301" s="137"/>
    </row>
    <row r="302" spans="1:12" s="99" customFormat="1" ht="13.5" customHeight="1">
      <c r="A302" s="141"/>
      <c r="B302" s="141"/>
      <c r="C302" s="139"/>
      <c r="D302" s="151"/>
      <c r="E302" s="152"/>
      <c r="F302" s="153"/>
      <c r="G302" s="152"/>
      <c r="H302" s="166"/>
      <c r="I302" s="166"/>
      <c r="J302" s="106"/>
      <c r="K302" s="106"/>
      <c r="L302" s="98"/>
    </row>
    <row r="303" spans="1:12" s="99" customFormat="1" ht="13.5" customHeight="1">
      <c r="A303" s="141">
        <f>A298</f>
        <v>99</v>
      </c>
      <c r="B303" s="141"/>
      <c r="C303" s="139" t="str">
        <f>C298</f>
        <v>Přesun hmot</v>
      </c>
      <c r="D303" s="151" t="s">
        <v>496</v>
      </c>
      <c r="E303" s="152"/>
      <c r="F303" s="153"/>
      <c r="G303" s="152">
        <f>SUM(G300:G301)</f>
        <v>0</v>
      </c>
      <c r="H303" s="166"/>
      <c r="I303" s="166"/>
      <c r="J303" s="106"/>
      <c r="K303" s="106"/>
      <c r="L303" s="98"/>
    </row>
    <row r="304" spans="1:12" s="99" customFormat="1" ht="13.5" customHeight="1">
      <c r="A304" s="69"/>
      <c r="B304" s="69"/>
      <c r="C304" s="76"/>
      <c r="D304" s="71"/>
      <c r="E304" s="94"/>
      <c r="F304" s="111"/>
      <c r="G304" s="94"/>
      <c r="H304" s="95"/>
      <c r="I304" s="95"/>
      <c r="J304" s="106"/>
      <c r="K304" s="106"/>
      <c r="L304" s="98"/>
    </row>
    <row r="305" spans="1:12" s="99" customFormat="1" ht="13.5" customHeight="1">
      <c r="A305" s="69"/>
      <c r="B305" s="69"/>
      <c r="C305" s="76"/>
      <c r="D305" s="71"/>
      <c r="E305" s="94"/>
      <c r="F305" s="111"/>
      <c r="G305" s="94"/>
      <c r="H305" s="95"/>
      <c r="I305" s="95"/>
      <c r="J305" s="106"/>
      <c r="K305" s="106"/>
      <c r="L305" s="98"/>
    </row>
    <row r="306" spans="1:12" s="99" customFormat="1" ht="13.5" customHeight="1">
      <c r="A306" s="69"/>
      <c r="B306" s="69"/>
      <c r="C306" s="76"/>
      <c r="D306" s="71"/>
      <c r="E306" s="94"/>
      <c r="F306" s="111"/>
      <c r="G306" s="94"/>
      <c r="H306" s="95"/>
      <c r="I306" s="95"/>
      <c r="J306" s="106"/>
      <c r="K306" s="106"/>
      <c r="L306" s="98"/>
    </row>
    <row r="307" spans="1:12" s="99" customFormat="1" ht="13.5" customHeight="1">
      <c r="A307" s="69">
        <v>711</v>
      </c>
      <c r="B307" s="69"/>
      <c r="C307" s="76" t="s">
        <v>122</v>
      </c>
      <c r="D307" s="71"/>
      <c r="E307" s="94"/>
      <c r="F307" s="111"/>
      <c r="G307" s="94"/>
      <c r="H307" s="95"/>
      <c r="I307" s="95"/>
      <c r="J307" s="106"/>
      <c r="K307" s="106"/>
      <c r="L307" s="96"/>
    </row>
    <row r="308" spans="1:12" s="99" customFormat="1" ht="13.5" customHeight="1">
      <c r="A308" s="69"/>
      <c r="B308" s="69"/>
      <c r="C308" s="76"/>
      <c r="D308" s="71"/>
      <c r="E308" s="94"/>
      <c r="F308" s="111"/>
      <c r="G308" s="94"/>
      <c r="H308" s="95"/>
      <c r="I308" s="95"/>
      <c r="J308" s="106"/>
      <c r="K308" s="106"/>
      <c r="L308" s="98"/>
    </row>
    <row r="309" spans="1:12" s="99" customFormat="1" ht="15" customHeight="1">
      <c r="A309" s="69">
        <v>1</v>
      </c>
      <c r="B309" s="141" t="s">
        <v>126</v>
      </c>
      <c r="C309" s="143" t="s">
        <v>542</v>
      </c>
      <c r="D309" s="162" t="s">
        <v>603</v>
      </c>
      <c r="E309" s="152">
        <v>4.9</v>
      </c>
      <c r="F309" s="153"/>
      <c r="G309" s="163">
        <f>E309*F309</f>
        <v>0</v>
      </c>
      <c r="H309" s="95"/>
      <c r="I309" s="95"/>
      <c r="J309" s="106"/>
      <c r="K309" s="106"/>
      <c r="L309" s="98"/>
    </row>
    <row r="310" spans="1:12" s="99" customFormat="1" ht="12" customHeight="1">
      <c r="A310" s="69"/>
      <c r="B310" s="141"/>
      <c r="C310" s="139" t="s">
        <v>291</v>
      </c>
      <c r="D310" s="151"/>
      <c r="E310" s="152"/>
      <c r="F310" s="164"/>
      <c r="G310" s="163"/>
      <c r="H310" s="95"/>
      <c r="I310" s="95"/>
      <c r="J310" s="106"/>
      <c r="K310" s="106"/>
      <c r="L310" s="98"/>
    </row>
    <row r="311" spans="1:12" s="99" customFormat="1" ht="13.5" customHeight="1">
      <c r="A311" s="69">
        <v>2</v>
      </c>
      <c r="B311" s="141" t="s">
        <v>123</v>
      </c>
      <c r="C311" s="143" t="s">
        <v>434</v>
      </c>
      <c r="D311" s="162" t="s">
        <v>393</v>
      </c>
      <c r="E311" s="168">
        <v>0.0013</v>
      </c>
      <c r="F311" s="153"/>
      <c r="G311" s="163">
        <f>E311*F311</f>
        <v>0</v>
      </c>
      <c r="H311" s="95"/>
      <c r="I311" s="95"/>
      <c r="J311" s="106"/>
      <c r="K311" s="106"/>
      <c r="L311" s="137"/>
    </row>
    <row r="312" spans="1:12" s="99" customFormat="1" ht="13.5" customHeight="1">
      <c r="A312" s="69"/>
      <c r="B312" s="141"/>
      <c r="C312" s="143" t="s">
        <v>292</v>
      </c>
      <c r="D312" s="162"/>
      <c r="E312" s="163"/>
      <c r="F312" s="153"/>
      <c r="G312" s="163"/>
      <c r="H312" s="95"/>
      <c r="I312" s="95"/>
      <c r="J312" s="106"/>
      <c r="K312" s="106"/>
      <c r="L312" s="137"/>
    </row>
    <row r="313" spans="1:12" s="99" customFormat="1" ht="13.5" customHeight="1">
      <c r="A313" s="69">
        <v>3</v>
      </c>
      <c r="B313" s="141" t="s">
        <v>618</v>
      </c>
      <c r="C313" s="143" t="s">
        <v>106</v>
      </c>
      <c r="D313" s="162" t="s">
        <v>499</v>
      </c>
      <c r="E313" s="163">
        <v>21.56</v>
      </c>
      <c r="F313" s="153"/>
      <c r="G313" s="163">
        <f>E313*F313</f>
        <v>0</v>
      </c>
      <c r="H313" s="95"/>
      <c r="I313" s="95"/>
      <c r="J313" s="106"/>
      <c r="K313" s="106"/>
      <c r="L313" s="98"/>
    </row>
    <row r="314" spans="1:12" s="99" customFormat="1" ht="13.5" customHeight="1">
      <c r="A314" s="69"/>
      <c r="B314" s="141"/>
      <c r="C314" s="139" t="s">
        <v>290</v>
      </c>
      <c r="D314" s="151"/>
      <c r="E314" s="152"/>
      <c r="F314" s="164"/>
      <c r="G314" s="163"/>
      <c r="H314" s="95"/>
      <c r="I314" s="95"/>
      <c r="J314" s="106"/>
      <c r="K314" s="106"/>
      <c r="L314" s="98"/>
    </row>
    <row r="315" spans="1:12" s="99" customFormat="1" ht="12.75" customHeight="1">
      <c r="A315" s="69">
        <v>4</v>
      </c>
      <c r="B315" s="141" t="s">
        <v>549</v>
      </c>
      <c r="C315" s="139" t="s">
        <v>550</v>
      </c>
      <c r="D315" s="151" t="s">
        <v>497</v>
      </c>
      <c r="E315" s="173">
        <f>SUM(G309:G314)</f>
        <v>0</v>
      </c>
      <c r="F315" s="153"/>
      <c r="G315" s="152">
        <f>E315*F315*0.01</f>
        <v>0</v>
      </c>
      <c r="H315" s="95"/>
      <c r="I315" s="95"/>
      <c r="J315" s="106"/>
      <c r="K315" s="106"/>
      <c r="L315" s="98"/>
    </row>
    <row r="316" spans="1:12" s="99" customFormat="1" ht="12.75" customHeight="1">
      <c r="A316" s="69"/>
      <c r="B316" s="141"/>
      <c r="C316" s="139"/>
      <c r="D316" s="151"/>
      <c r="E316" s="152"/>
      <c r="F316" s="153"/>
      <c r="G316" s="152"/>
      <c r="H316" s="95"/>
      <c r="I316" s="95"/>
      <c r="J316" s="106"/>
      <c r="K316" s="106"/>
      <c r="L316" s="98"/>
    </row>
    <row r="317" spans="1:12" s="99" customFormat="1" ht="12.75" customHeight="1">
      <c r="A317" s="69">
        <f>A307</f>
        <v>711</v>
      </c>
      <c r="B317" s="141"/>
      <c r="C317" s="139" t="str">
        <f>C307</f>
        <v>Izolace proti vodě</v>
      </c>
      <c r="D317" s="151" t="s">
        <v>496</v>
      </c>
      <c r="E317" s="152"/>
      <c r="F317" s="153"/>
      <c r="G317" s="152">
        <f>SUM(G309:G316)</f>
        <v>0</v>
      </c>
      <c r="H317" s="95"/>
      <c r="I317" s="95"/>
      <c r="J317" s="106"/>
      <c r="K317" s="106"/>
      <c r="L317" s="98"/>
    </row>
    <row r="318" spans="1:12" s="99" customFormat="1" ht="12.75" customHeight="1">
      <c r="A318" s="69" t="s">
        <v>491</v>
      </c>
      <c r="B318" s="141"/>
      <c r="C318" s="139" t="s">
        <v>491</v>
      </c>
      <c r="D318" s="151"/>
      <c r="E318" s="152"/>
      <c r="F318" s="153"/>
      <c r="G318" s="152"/>
      <c r="H318" s="95"/>
      <c r="I318" s="95"/>
      <c r="J318" s="106"/>
      <c r="K318" s="106"/>
      <c r="L318" s="98"/>
    </row>
    <row r="319" spans="1:12" s="99" customFormat="1" ht="12.75" customHeight="1">
      <c r="A319" s="69"/>
      <c r="B319" s="141"/>
      <c r="C319" s="139"/>
      <c r="D319" s="151"/>
      <c r="E319" s="152"/>
      <c r="F319" s="153"/>
      <c r="G319" s="152"/>
      <c r="H319" s="95"/>
      <c r="I319" s="95"/>
      <c r="J319" s="106"/>
      <c r="K319" s="106"/>
      <c r="L319" s="98"/>
    </row>
    <row r="320" spans="1:12" s="99" customFormat="1" ht="12.75" customHeight="1">
      <c r="A320" s="69"/>
      <c r="B320" s="141"/>
      <c r="C320" s="139"/>
      <c r="D320" s="151"/>
      <c r="E320" s="152"/>
      <c r="F320" s="153"/>
      <c r="G320" s="152"/>
      <c r="H320" s="95"/>
      <c r="I320" s="95"/>
      <c r="J320" s="106"/>
      <c r="K320" s="106"/>
      <c r="L320" s="98"/>
    </row>
    <row r="321" spans="1:12" s="99" customFormat="1" ht="13.5" customHeight="1">
      <c r="A321" s="69">
        <v>721</v>
      </c>
      <c r="B321" s="141"/>
      <c r="C321" s="139" t="s">
        <v>639</v>
      </c>
      <c r="D321" s="151"/>
      <c r="E321" s="152"/>
      <c r="F321" s="153"/>
      <c r="G321" s="152"/>
      <c r="H321" s="95"/>
      <c r="I321" s="95"/>
      <c r="J321" s="106"/>
      <c r="K321" s="106"/>
      <c r="L321" s="98"/>
    </row>
    <row r="322" spans="1:12" s="99" customFormat="1" ht="13.5" customHeight="1">
      <c r="A322" s="69"/>
      <c r="B322" s="141"/>
      <c r="C322" s="139"/>
      <c r="D322" s="151"/>
      <c r="E322" s="152"/>
      <c r="F322" s="153"/>
      <c r="G322" s="152"/>
      <c r="H322" s="95"/>
      <c r="I322" s="95"/>
      <c r="J322" s="106"/>
      <c r="K322" s="106"/>
      <c r="L322" s="98"/>
    </row>
    <row r="323" spans="1:12" s="99" customFormat="1" ht="13.5" customHeight="1">
      <c r="A323" s="69"/>
      <c r="B323" s="141">
        <v>721</v>
      </c>
      <c r="C323" s="139" t="s">
        <v>369</v>
      </c>
      <c r="D323" s="151"/>
      <c r="E323" s="152"/>
      <c r="F323" s="153"/>
      <c r="G323" s="152"/>
      <c r="H323" s="95"/>
      <c r="I323" s="95"/>
      <c r="J323" s="106"/>
      <c r="K323" s="106"/>
      <c r="L323" s="98"/>
    </row>
    <row r="324" spans="1:12" s="99" customFormat="1" ht="23.25" customHeight="1">
      <c r="A324" s="69">
        <v>1</v>
      </c>
      <c r="B324" s="141" t="s">
        <v>437</v>
      </c>
      <c r="C324" s="206" t="s">
        <v>359</v>
      </c>
      <c r="D324" s="197" t="s">
        <v>499</v>
      </c>
      <c r="E324" s="201">
        <v>66</v>
      </c>
      <c r="F324" s="187"/>
      <c r="G324" s="152">
        <f>E324*F324</f>
        <v>0</v>
      </c>
      <c r="H324" s="95"/>
      <c r="I324" s="95"/>
      <c r="J324" s="106"/>
      <c r="K324" s="106"/>
      <c r="L324" s="98"/>
    </row>
    <row r="325" spans="1:12" s="99" customFormat="1" ht="23.25" customHeight="1">
      <c r="A325" s="69">
        <v>2</v>
      </c>
      <c r="B325" s="141" t="s">
        <v>175</v>
      </c>
      <c r="C325" s="206" t="s">
        <v>360</v>
      </c>
      <c r="D325" s="197" t="s">
        <v>499</v>
      </c>
      <c r="E325" s="201">
        <v>42</v>
      </c>
      <c r="F325" s="187"/>
      <c r="G325" s="152">
        <f aca="true" t="shared" si="8" ref="G325:G367">E325*F325</f>
        <v>0</v>
      </c>
      <c r="H325" s="95"/>
      <c r="I325" s="95"/>
      <c r="J325" s="106"/>
      <c r="K325" s="106"/>
      <c r="L325" s="98"/>
    </row>
    <row r="326" spans="1:12" s="99" customFormat="1" ht="13.5" customHeight="1">
      <c r="A326" s="69">
        <v>3</v>
      </c>
      <c r="B326" s="141" t="s">
        <v>41</v>
      </c>
      <c r="C326" s="206" t="s">
        <v>361</v>
      </c>
      <c r="D326" s="197" t="s">
        <v>353</v>
      </c>
      <c r="E326" s="201">
        <v>1</v>
      </c>
      <c r="F326" s="187"/>
      <c r="G326" s="152">
        <f t="shared" si="8"/>
        <v>0</v>
      </c>
      <c r="H326" s="95"/>
      <c r="I326" s="95"/>
      <c r="J326" s="106"/>
      <c r="K326" s="106"/>
      <c r="L326" s="98"/>
    </row>
    <row r="327" spans="1:12" s="99" customFormat="1" ht="23.25" customHeight="1">
      <c r="A327" s="69">
        <v>4</v>
      </c>
      <c r="B327" s="141" t="s">
        <v>42</v>
      </c>
      <c r="C327" s="206" t="s">
        <v>362</v>
      </c>
      <c r="D327" s="200" t="s">
        <v>338</v>
      </c>
      <c r="E327" s="187">
        <v>9</v>
      </c>
      <c r="F327" s="187"/>
      <c r="G327" s="152">
        <f t="shared" si="8"/>
        <v>0</v>
      </c>
      <c r="H327" s="95"/>
      <c r="I327" s="95"/>
      <c r="J327" s="106"/>
      <c r="K327" s="106"/>
      <c r="L327" s="98"/>
    </row>
    <row r="328" spans="1:12" s="99" customFormat="1" ht="21.75" customHeight="1">
      <c r="A328" s="69">
        <v>5</v>
      </c>
      <c r="B328" s="141" t="s">
        <v>43</v>
      </c>
      <c r="C328" s="206" t="s">
        <v>363</v>
      </c>
      <c r="D328" s="200" t="s">
        <v>338</v>
      </c>
      <c r="E328" s="187">
        <v>5</v>
      </c>
      <c r="F328" s="187"/>
      <c r="G328" s="152">
        <f t="shared" si="8"/>
        <v>0</v>
      </c>
      <c r="H328" s="95"/>
      <c r="I328" s="95"/>
      <c r="J328" s="106"/>
      <c r="K328" s="106"/>
      <c r="L328" s="98"/>
    </row>
    <row r="329" spans="1:12" s="99" customFormat="1" ht="13.5" customHeight="1">
      <c r="A329" s="69">
        <v>6</v>
      </c>
      <c r="B329" s="141" t="s">
        <v>44</v>
      </c>
      <c r="C329" s="206" t="s">
        <v>364</v>
      </c>
      <c r="D329" s="200" t="s">
        <v>338</v>
      </c>
      <c r="E329" s="187">
        <v>12</v>
      </c>
      <c r="F329" s="187"/>
      <c r="G329" s="152">
        <f t="shared" si="8"/>
        <v>0</v>
      </c>
      <c r="H329" s="95"/>
      <c r="I329" s="95"/>
      <c r="J329" s="106"/>
      <c r="K329" s="106"/>
      <c r="L329" s="98"/>
    </row>
    <row r="330" spans="1:12" s="99" customFormat="1" ht="13.5" customHeight="1">
      <c r="A330" s="69">
        <v>7</v>
      </c>
      <c r="B330" s="141" t="s">
        <v>45</v>
      </c>
      <c r="C330" s="206" t="s">
        <v>365</v>
      </c>
      <c r="D330" s="200" t="s">
        <v>338</v>
      </c>
      <c r="E330" s="187">
        <v>10</v>
      </c>
      <c r="F330" s="187"/>
      <c r="G330" s="152">
        <f t="shared" si="8"/>
        <v>0</v>
      </c>
      <c r="H330" s="95"/>
      <c r="I330" s="95"/>
      <c r="J330" s="106"/>
      <c r="K330" s="106"/>
      <c r="L330" s="98"/>
    </row>
    <row r="331" spans="1:12" s="99" customFormat="1" ht="13.5" customHeight="1">
      <c r="A331" s="69">
        <v>8</v>
      </c>
      <c r="B331" s="141" t="s">
        <v>46</v>
      </c>
      <c r="C331" s="206" t="s">
        <v>366</v>
      </c>
      <c r="D331" s="200" t="s">
        <v>338</v>
      </c>
      <c r="E331" s="187">
        <v>24</v>
      </c>
      <c r="F331" s="187"/>
      <c r="G331" s="152">
        <f t="shared" si="8"/>
        <v>0</v>
      </c>
      <c r="H331" s="95"/>
      <c r="I331" s="95"/>
      <c r="J331" s="106"/>
      <c r="K331" s="106"/>
      <c r="L331" s="98"/>
    </row>
    <row r="332" spans="1:12" s="99" customFormat="1" ht="13.5" customHeight="1">
      <c r="A332" s="69">
        <v>9</v>
      </c>
      <c r="B332" s="141" t="s">
        <v>47</v>
      </c>
      <c r="C332" s="206" t="s">
        <v>367</v>
      </c>
      <c r="D332" s="200" t="s">
        <v>353</v>
      </c>
      <c r="E332" s="187">
        <v>1</v>
      </c>
      <c r="F332" s="187"/>
      <c r="G332" s="152">
        <f t="shared" si="8"/>
        <v>0</v>
      </c>
      <c r="H332" s="95"/>
      <c r="I332" s="95"/>
      <c r="J332" s="106"/>
      <c r="K332" s="106"/>
      <c r="L332" s="98"/>
    </row>
    <row r="333" spans="1:12" s="99" customFormat="1" ht="14.25" customHeight="1">
      <c r="A333" s="69">
        <v>10</v>
      </c>
      <c r="B333" s="141" t="s">
        <v>48</v>
      </c>
      <c r="C333" s="206" t="s">
        <v>107</v>
      </c>
      <c r="D333" s="200" t="s">
        <v>338</v>
      </c>
      <c r="E333" s="201">
        <v>8</v>
      </c>
      <c r="F333" s="187"/>
      <c r="G333" s="152">
        <f t="shared" si="8"/>
        <v>0</v>
      </c>
      <c r="H333" s="95"/>
      <c r="I333" s="95"/>
      <c r="J333" s="106"/>
      <c r="K333" s="106"/>
      <c r="L333" s="98"/>
    </row>
    <row r="334" spans="1:12" s="99" customFormat="1" ht="14.25" customHeight="1">
      <c r="A334" s="69"/>
      <c r="B334" s="141"/>
      <c r="C334" s="206"/>
      <c r="D334" s="200"/>
      <c r="E334" s="201"/>
      <c r="F334" s="187"/>
      <c r="G334" s="152"/>
      <c r="H334" s="95"/>
      <c r="I334" s="95"/>
      <c r="J334" s="106"/>
      <c r="K334" s="106"/>
      <c r="L334" s="98"/>
    </row>
    <row r="335" spans="1:12" s="99" customFormat="1" ht="13.5" customHeight="1">
      <c r="A335" s="69"/>
      <c r="B335" s="141">
        <v>722</v>
      </c>
      <c r="C335" s="182" t="s">
        <v>368</v>
      </c>
      <c r="D335" s="161"/>
      <c r="E335" s="189"/>
      <c r="F335" s="188"/>
      <c r="G335" s="152"/>
      <c r="H335" s="95"/>
      <c r="I335" s="95"/>
      <c r="J335" s="106"/>
      <c r="K335" s="106"/>
      <c r="L335" s="98"/>
    </row>
    <row r="336" spans="1:12" s="99" customFormat="1" ht="13.5" customHeight="1">
      <c r="A336" s="69">
        <v>11</v>
      </c>
      <c r="B336" s="141" t="s">
        <v>49</v>
      </c>
      <c r="C336" s="206" t="s">
        <v>370</v>
      </c>
      <c r="D336" s="200" t="s">
        <v>338</v>
      </c>
      <c r="E336" s="201">
        <v>18</v>
      </c>
      <c r="F336" s="187"/>
      <c r="G336" s="152">
        <f t="shared" si="8"/>
        <v>0</v>
      </c>
      <c r="H336" s="95"/>
      <c r="I336" s="95"/>
      <c r="J336" s="106"/>
      <c r="K336" s="106"/>
      <c r="L336" s="98"/>
    </row>
    <row r="337" spans="1:12" s="99" customFormat="1" ht="13.5" customHeight="1">
      <c r="A337" s="69">
        <v>12</v>
      </c>
      <c r="B337" s="141" t="s">
        <v>50</v>
      </c>
      <c r="C337" s="206" t="s">
        <v>371</v>
      </c>
      <c r="D337" s="200" t="s">
        <v>338</v>
      </c>
      <c r="E337" s="201">
        <v>17</v>
      </c>
      <c r="F337" s="187"/>
      <c r="G337" s="152">
        <f t="shared" si="8"/>
        <v>0</v>
      </c>
      <c r="H337" s="95"/>
      <c r="I337" s="95"/>
      <c r="J337" s="106"/>
      <c r="K337" s="106"/>
      <c r="L337" s="98"/>
    </row>
    <row r="338" spans="1:12" s="99" customFormat="1" ht="13.5" customHeight="1">
      <c r="A338" s="69">
        <v>13</v>
      </c>
      <c r="B338" s="141" t="s">
        <v>51</v>
      </c>
      <c r="C338" s="206" t="s">
        <v>372</v>
      </c>
      <c r="D338" s="200" t="s">
        <v>338</v>
      </c>
      <c r="E338" s="201">
        <v>8</v>
      </c>
      <c r="F338" s="187"/>
      <c r="G338" s="152">
        <f t="shared" si="8"/>
        <v>0</v>
      </c>
      <c r="H338" s="95"/>
      <c r="I338" s="95"/>
      <c r="J338" s="106"/>
      <c r="K338" s="106"/>
      <c r="L338" s="98"/>
    </row>
    <row r="339" spans="1:12" s="99" customFormat="1" ht="13.5" customHeight="1">
      <c r="A339" s="69">
        <v>14</v>
      </c>
      <c r="B339" s="141" t="s">
        <v>52</v>
      </c>
      <c r="C339" s="206" t="s">
        <v>373</v>
      </c>
      <c r="D339" s="200" t="s">
        <v>338</v>
      </c>
      <c r="E339" s="201">
        <v>2</v>
      </c>
      <c r="F339" s="187"/>
      <c r="G339" s="152">
        <f t="shared" si="8"/>
        <v>0</v>
      </c>
      <c r="H339" s="95"/>
      <c r="I339" s="95"/>
      <c r="J339" s="106"/>
      <c r="K339" s="106"/>
      <c r="L339" s="98"/>
    </row>
    <row r="340" spans="1:12" s="99" customFormat="1" ht="13.5" customHeight="1">
      <c r="A340" s="69">
        <v>15</v>
      </c>
      <c r="B340" s="141" t="s">
        <v>53</v>
      </c>
      <c r="C340" s="206" t="s">
        <v>374</v>
      </c>
      <c r="D340" s="200" t="s">
        <v>338</v>
      </c>
      <c r="E340" s="201">
        <v>5</v>
      </c>
      <c r="F340" s="187"/>
      <c r="G340" s="152">
        <f t="shared" si="8"/>
        <v>0</v>
      </c>
      <c r="H340" s="95"/>
      <c r="I340" s="95"/>
      <c r="J340" s="106"/>
      <c r="K340" s="106"/>
      <c r="L340" s="98"/>
    </row>
    <row r="341" spans="1:12" s="99" customFormat="1" ht="13.5" customHeight="1">
      <c r="A341" s="69">
        <v>16</v>
      </c>
      <c r="B341" s="141" t="s">
        <v>54</v>
      </c>
      <c r="C341" s="206" t="s">
        <v>375</v>
      </c>
      <c r="D341" s="200" t="s">
        <v>338</v>
      </c>
      <c r="E341" s="201">
        <v>10</v>
      </c>
      <c r="F341" s="187"/>
      <c r="G341" s="152">
        <f t="shared" si="8"/>
        <v>0</v>
      </c>
      <c r="H341" s="95"/>
      <c r="I341" s="95"/>
      <c r="J341" s="106"/>
      <c r="K341" s="106"/>
      <c r="L341" s="98"/>
    </row>
    <row r="342" spans="1:12" s="99" customFormat="1" ht="13.5" customHeight="1">
      <c r="A342" s="69">
        <v>17</v>
      </c>
      <c r="B342" s="141" t="s">
        <v>55</v>
      </c>
      <c r="C342" s="206" t="s">
        <v>376</v>
      </c>
      <c r="D342" s="200" t="s">
        <v>338</v>
      </c>
      <c r="E342" s="201">
        <v>33</v>
      </c>
      <c r="F342" s="187"/>
      <c r="G342" s="152">
        <f t="shared" si="8"/>
        <v>0</v>
      </c>
      <c r="H342" s="95"/>
      <c r="I342" s="95"/>
      <c r="J342" s="106"/>
      <c r="K342" s="106"/>
      <c r="L342" s="98"/>
    </row>
    <row r="343" spans="1:12" s="99" customFormat="1" ht="13.5" customHeight="1">
      <c r="A343" s="69">
        <v>18</v>
      </c>
      <c r="B343" s="141" t="s">
        <v>56</v>
      </c>
      <c r="C343" s="206" t="s">
        <v>0</v>
      </c>
      <c r="D343" s="200" t="s">
        <v>338</v>
      </c>
      <c r="E343" s="201">
        <v>2</v>
      </c>
      <c r="F343" s="187"/>
      <c r="G343" s="152">
        <f t="shared" si="8"/>
        <v>0</v>
      </c>
      <c r="H343" s="95"/>
      <c r="I343" s="95"/>
      <c r="J343" s="106"/>
      <c r="K343" s="106"/>
      <c r="L343" s="98"/>
    </row>
    <row r="344" spans="1:12" s="99" customFormat="1" ht="13.5" customHeight="1">
      <c r="A344" s="69">
        <v>19</v>
      </c>
      <c r="B344" s="141" t="s">
        <v>57</v>
      </c>
      <c r="C344" s="206" t="s">
        <v>1</v>
      </c>
      <c r="D344" s="200" t="s">
        <v>338</v>
      </c>
      <c r="E344" s="201">
        <v>5</v>
      </c>
      <c r="F344" s="187"/>
      <c r="G344" s="152">
        <f t="shared" si="8"/>
        <v>0</v>
      </c>
      <c r="H344" s="95"/>
      <c r="I344" s="95"/>
      <c r="J344" s="106"/>
      <c r="K344" s="106"/>
      <c r="L344" s="98"/>
    </row>
    <row r="345" spans="1:12" s="99" customFormat="1" ht="13.5" customHeight="1">
      <c r="A345" s="69">
        <v>20</v>
      </c>
      <c r="B345" s="141" t="s">
        <v>58</v>
      </c>
      <c r="C345" s="206" t="s">
        <v>2</v>
      </c>
      <c r="D345" s="200" t="s">
        <v>338</v>
      </c>
      <c r="E345" s="201">
        <v>9</v>
      </c>
      <c r="F345" s="187"/>
      <c r="G345" s="152">
        <f t="shared" si="8"/>
        <v>0</v>
      </c>
      <c r="H345" s="95"/>
      <c r="I345" s="95"/>
      <c r="J345" s="106"/>
      <c r="K345" s="106"/>
      <c r="L345" s="98"/>
    </row>
    <row r="346" spans="1:12" s="99" customFormat="1" ht="13.5" customHeight="1">
      <c r="A346" s="69">
        <v>21</v>
      </c>
      <c r="B346" s="141" t="s">
        <v>59</v>
      </c>
      <c r="C346" s="206" t="s">
        <v>3</v>
      </c>
      <c r="D346" s="200" t="s">
        <v>338</v>
      </c>
      <c r="E346" s="201">
        <v>7</v>
      </c>
      <c r="F346" s="187"/>
      <c r="G346" s="152">
        <f t="shared" si="8"/>
        <v>0</v>
      </c>
      <c r="H346" s="95"/>
      <c r="I346" s="95"/>
      <c r="J346" s="106"/>
      <c r="K346" s="106"/>
      <c r="L346" s="98"/>
    </row>
    <row r="347" spans="1:12" s="99" customFormat="1" ht="13.5" customHeight="1">
      <c r="A347" s="69">
        <v>22</v>
      </c>
      <c r="B347" s="141" t="s">
        <v>60</v>
      </c>
      <c r="C347" s="206" t="s">
        <v>4</v>
      </c>
      <c r="D347" s="200" t="s">
        <v>338</v>
      </c>
      <c r="E347" s="201">
        <v>2</v>
      </c>
      <c r="F347" s="187"/>
      <c r="G347" s="152">
        <f t="shared" si="8"/>
        <v>0</v>
      </c>
      <c r="H347" s="95"/>
      <c r="I347" s="95"/>
      <c r="J347" s="106"/>
      <c r="K347" s="106"/>
      <c r="L347" s="98"/>
    </row>
    <row r="348" spans="1:12" s="99" customFormat="1" ht="13.5" customHeight="1">
      <c r="A348" s="69">
        <v>23</v>
      </c>
      <c r="B348" s="141" t="s">
        <v>61</v>
      </c>
      <c r="C348" s="206" t="s">
        <v>5</v>
      </c>
      <c r="D348" s="200" t="s">
        <v>338</v>
      </c>
      <c r="E348" s="201">
        <v>8</v>
      </c>
      <c r="F348" s="187"/>
      <c r="G348" s="152">
        <f t="shared" si="8"/>
        <v>0</v>
      </c>
      <c r="H348" s="95"/>
      <c r="I348" s="95"/>
      <c r="J348" s="106"/>
      <c r="K348" s="106"/>
      <c r="L348" s="98"/>
    </row>
    <row r="349" spans="1:12" s="99" customFormat="1" ht="13.5" customHeight="1">
      <c r="A349" s="69">
        <v>24</v>
      </c>
      <c r="B349" s="141" t="s">
        <v>62</v>
      </c>
      <c r="C349" s="206" t="s">
        <v>6</v>
      </c>
      <c r="D349" s="200" t="s">
        <v>338</v>
      </c>
      <c r="E349" s="201">
        <v>1</v>
      </c>
      <c r="F349" s="187"/>
      <c r="G349" s="152">
        <f t="shared" si="8"/>
        <v>0</v>
      </c>
      <c r="H349" s="95"/>
      <c r="I349" s="95"/>
      <c r="J349" s="106"/>
      <c r="K349" s="106"/>
      <c r="L349" s="98"/>
    </row>
    <row r="350" spans="1:12" s="99" customFormat="1" ht="13.5" customHeight="1">
      <c r="A350" s="69">
        <v>25</v>
      </c>
      <c r="B350" s="141" t="s">
        <v>63</v>
      </c>
      <c r="C350" s="206" t="s">
        <v>107</v>
      </c>
      <c r="D350" s="200" t="s">
        <v>338</v>
      </c>
      <c r="E350" s="201">
        <v>3</v>
      </c>
      <c r="F350" s="187"/>
      <c r="G350" s="152">
        <f t="shared" si="8"/>
        <v>0</v>
      </c>
      <c r="H350" s="95"/>
      <c r="I350" s="95"/>
      <c r="J350" s="106"/>
      <c r="K350" s="106"/>
      <c r="L350" s="98"/>
    </row>
    <row r="351" spans="1:12" s="99" customFormat="1" ht="13.5" customHeight="1">
      <c r="A351" s="69">
        <v>26</v>
      </c>
      <c r="B351" s="141" t="s">
        <v>64</v>
      </c>
      <c r="C351" s="206" t="s">
        <v>7</v>
      </c>
      <c r="D351" s="200" t="s">
        <v>338</v>
      </c>
      <c r="E351" s="201">
        <v>4</v>
      </c>
      <c r="F351" s="187"/>
      <c r="G351" s="152">
        <f t="shared" si="8"/>
        <v>0</v>
      </c>
      <c r="H351" s="95"/>
      <c r="I351" s="95"/>
      <c r="J351" s="106"/>
      <c r="K351" s="106"/>
      <c r="L351" s="98"/>
    </row>
    <row r="352" spans="1:12" s="99" customFormat="1" ht="13.5" customHeight="1">
      <c r="A352" s="69">
        <v>27</v>
      </c>
      <c r="B352" s="141" t="s">
        <v>65</v>
      </c>
      <c r="C352" s="206" t="s">
        <v>8</v>
      </c>
      <c r="D352" s="200" t="s">
        <v>338</v>
      </c>
      <c r="E352" s="201">
        <v>1</v>
      </c>
      <c r="F352" s="187"/>
      <c r="G352" s="152">
        <f t="shared" si="8"/>
        <v>0</v>
      </c>
      <c r="H352" s="95"/>
      <c r="I352" s="95"/>
      <c r="J352" s="106"/>
      <c r="K352" s="106"/>
      <c r="L352" s="98"/>
    </row>
    <row r="353" spans="1:12" s="99" customFormat="1" ht="13.5" customHeight="1">
      <c r="A353" s="69">
        <v>28</v>
      </c>
      <c r="B353" s="141" t="s">
        <v>66</v>
      </c>
      <c r="C353" s="206" t="s">
        <v>9</v>
      </c>
      <c r="D353" s="200" t="s">
        <v>338</v>
      </c>
      <c r="E353" s="201">
        <v>5</v>
      </c>
      <c r="F353" s="187"/>
      <c r="G353" s="152">
        <f t="shared" si="8"/>
        <v>0</v>
      </c>
      <c r="H353" s="95"/>
      <c r="I353" s="95"/>
      <c r="J353" s="106"/>
      <c r="K353" s="106"/>
      <c r="L353" s="98"/>
    </row>
    <row r="354" spans="1:12" s="99" customFormat="1" ht="13.5" customHeight="1">
      <c r="A354" s="69">
        <v>29</v>
      </c>
      <c r="B354" s="141" t="s">
        <v>67</v>
      </c>
      <c r="C354" s="206" t="s">
        <v>10</v>
      </c>
      <c r="D354" s="200" t="s">
        <v>338</v>
      </c>
      <c r="E354" s="201">
        <v>2</v>
      </c>
      <c r="F354" s="187"/>
      <c r="G354" s="152">
        <f t="shared" si="8"/>
        <v>0</v>
      </c>
      <c r="H354" s="95"/>
      <c r="I354" s="95"/>
      <c r="J354" s="106"/>
      <c r="K354" s="106"/>
      <c r="L354" s="98"/>
    </row>
    <row r="355" spans="1:12" s="99" customFormat="1" ht="13.5" customHeight="1">
      <c r="A355" s="69">
        <v>30</v>
      </c>
      <c r="B355" s="141" t="s">
        <v>68</v>
      </c>
      <c r="C355" s="206" t="s">
        <v>11</v>
      </c>
      <c r="D355" s="200" t="s">
        <v>338</v>
      </c>
      <c r="E355" s="201">
        <v>3</v>
      </c>
      <c r="F355" s="187"/>
      <c r="G355" s="152">
        <f t="shared" si="8"/>
        <v>0</v>
      </c>
      <c r="H355" s="95"/>
      <c r="I355" s="95"/>
      <c r="J355" s="106"/>
      <c r="K355" s="106"/>
      <c r="L355" s="98"/>
    </row>
    <row r="356" spans="1:12" s="99" customFormat="1" ht="13.5" customHeight="1">
      <c r="A356" s="69">
        <v>31</v>
      </c>
      <c r="B356" s="141" t="s">
        <v>69</v>
      </c>
      <c r="C356" s="206" t="s">
        <v>12</v>
      </c>
      <c r="D356" s="200" t="s">
        <v>338</v>
      </c>
      <c r="E356" s="201">
        <v>1</v>
      </c>
      <c r="F356" s="187"/>
      <c r="G356" s="152">
        <f t="shared" si="8"/>
        <v>0</v>
      </c>
      <c r="H356" s="95"/>
      <c r="I356" s="95"/>
      <c r="J356" s="106"/>
      <c r="K356" s="106"/>
      <c r="L356" s="98"/>
    </row>
    <row r="357" spans="1:12" s="99" customFormat="1" ht="13.5" customHeight="1">
      <c r="A357" s="69"/>
      <c r="B357" s="141"/>
      <c r="C357" s="182"/>
      <c r="D357" s="161"/>
      <c r="E357" s="189"/>
      <c r="F357" s="188"/>
      <c r="G357" s="152"/>
      <c r="H357" s="95"/>
      <c r="I357" s="95"/>
      <c r="J357" s="106"/>
      <c r="K357" s="106"/>
      <c r="L357" s="98"/>
    </row>
    <row r="358" spans="1:12" s="99" customFormat="1" ht="13.5" customHeight="1">
      <c r="A358" s="69"/>
      <c r="B358" s="141">
        <v>725</v>
      </c>
      <c r="C358" s="182" t="s">
        <v>13</v>
      </c>
      <c r="D358" s="161"/>
      <c r="E358" s="189"/>
      <c r="F358" s="188"/>
      <c r="G358" s="152"/>
      <c r="H358" s="95"/>
      <c r="I358" s="95"/>
      <c r="J358" s="106"/>
      <c r="K358" s="106"/>
      <c r="L358" s="98"/>
    </row>
    <row r="359" spans="1:12" s="99" customFormat="1" ht="13.5" customHeight="1">
      <c r="A359" s="69">
        <v>32</v>
      </c>
      <c r="B359" s="141" t="s">
        <v>70</v>
      </c>
      <c r="C359" s="206" t="s">
        <v>14</v>
      </c>
      <c r="D359" s="200" t="s">
        <v>338</v>
      </c>
      <c r="E359" s="187">
        <v>1</v>
      </c>
      <c r="F359" s="187"/>
      <c r="G359" s="152">
        <f t="shared" si="8"/>
        <v>0</v>
      </c>
      <c r="H359" s="95"/>
      <c r="I359" s="95"/>
      <c r="J359" s="106"/>
      <c r="K359" s="106"/>
      <c r="L359" s="98"/>
    </row>
    <row r="360" spans="1:12" s="99" customFormat="1" ht="24" customHeight="1">
      <c r="A360" s="69">
        <v>33</v>
      </c>
      <c r="B360" s="141" t="s">
        <v>71</v>
      </c>
      <c r="C360" s="206" t="s">
        <v>15</v>
      </c>
      <c r="D360" s="200" t="s">
        <v>338</v>
      </c>
      <c r="E360" s="187">
        <v>8</v>
      </c>
      <c r="F360" s="187"/>
      <c r="G360" s="152">
        <f t="shared" si="8"/>
        <v>0</v>
      </c>
      <c r="H360" s="95"/>
      <c r="I360" s="95"/>
      <c r="J360" s="106"/>
      <c r="K360" s="106"/>
      <c r="L360" s="98"/>
    </row>
    <row r="361" spans="1:12" s="99" customFormat="1" ht="24.75" customHeight="1">
      <c r="A361" s="69">
        <v>34</v>
      </c>
      <c r="B361" s="141" t="s">
        <v>72</v>
      </c>
      <c r="C361" s="206" t="s">
        <v>16</v>
      </c>
      <c r="D361" s="200" t="s">
        <v>338</v>
      </c>
      <c r="E361" s="187">
        <v>6</v>
      </c>
      <c r="F361" s="187"/>
      <c r="G361" s="152">
        <f t="shared" si="8"/>
        <v>0</v>
      </c>
      <c r="H361" s="95"/>
      <c r="I361" s="95"/>
      <c r="J361" s="106"/>
      <c r="K361" s="106"/>
      <c r="L361" s="98"/>
    </row>
    <row r="362" spans="1:12" s="99" customFormat="1" ht="20.25" customHeight="1">
      <c r="A362" s="69">
        <v>35</v>
      </c>
      <c r="B362" s="141" t="s">
        <v>73</v>
      </c>
      <c r="C362" s="206" t="s">
        <v>17</v>
      </c>
      <c r="D362" s="200" t="s">
        <v>338</v>
      </c>
      <c r="E362" s="187">
        <v>2</v>
      </c>
      <c r="F362" s="187"/>
      <c r="G362" s="152">
        <f t="shared" si="8"/>
        <v>0</v>
      </c>
      <c r="H362" s="95"/>
      <c r="I362" s="95"/>
      <c r="J362" s="106"/>
      <c r="K362" s="106"/>
      <c r="L362" s="98"/>
    </row>
    <row r="363" spans="1:12" s="99" customFormat="1" ht="13.5" customHeight="1">
      <c r="A363" s="69">
        <v>36</v>
      </c>
      <c r="B363" s="141" t="s">
        <v>74</v>
      </c>
      <c r="C363" s="206" t="s">
        <v>18</v>
      </c>
      <c r="D363" s="200" t="s">
        <v>353</v>
      </c>
      <c r="E363" s="187">
        <v>1</v>
      </c>
      <c r="F363" s="187"/>
      <c r="G363" s="152">
        <f t="shared" si="8"/>
        <v>0</v>
      </c>
      <c r="H363" s="95"/>
      <c r="I363" s="95"/>
      <c r="J363" s="106"/>
      <c r="K363" s="106"/>
      <c r="L363" s="98"/>
    </row>
    <row r="364" spans="1:12" s="99" customFormat="1" ht="13.5" customHeight="1">
      <c r="A364" s="69">
        <v>37</v>
      </c>
      <c r="B364" s="141" t="s">
        <v>75</v>
      </c>
      <c r="C364" s="206" t="s">
        <v>356</v>
      </c>
      <c r="D364" s="200" t="s">
        <v>353</v>
      </c>
      <c r="E364" s="187">
        <v>1</v>
      </c>
      <c r="F364" s="187"/>
      <c r="G364" s="152">
        <f t="shared" si="8"/>
        <v>0</v>
      </c>
      <c r="H364" s="95"/>
      <c r="I364" s="95"/>
      <c r="J364" s="106"/>
      <c r="K364" s="106"/>
      <c r="L364" s="98"/>
    </row>
    <row r="365" spans="1:12" s="99" customFormat="1" ht="13.5" customHeight="1">
      <c r="A365" s="69">
        <v>38</v>
      </c>
      <c r="B365" s="141" t="s">
        <v>76</v>
      </c>
      <c r="C365" s="206" t="s">
        <v>357</v>
      </c>
      <c r="D365" s="200" t="s">
        <v>353</v>
      </c>
      <c r="E365" s="187">
        <v>1</v>
      </c>
      <c r="F365" s="187"/>
      <c r="G365" s="152">
        <f t="shared" si="8"/>
        <v>0</v>
      </c>
      <c r="H365" s="95"/>
      <c r="I365" s="95"/>
      <c r="J365" s="106"/>
      <c r="K365" s="106"/>
      <c r="L365" s="98"/>
    </row>
    <row r="366" spans="1:12" s="99" customFormat="1" ht="13.5" customHeight="1">
      <c r="A366" s="69">
        <v>39</v>
      </c>
      <c r="B366" s="141" t="s">
        <v>77</v>
      </c>
      <c r="C366" s="206" t="s">
        <v>358</v>
      </c>
      <c r="D366" s="200" t="s">
        <v>338</v>
      </c>
      <c r="E366" s="187">
        <v>1</v>
      </c>
      <c r="F366" s="187"/>
      <c r="G366" s="152">
        <f t="shared" si="8"/>
        <v>0</v>
      </c>
      <c r="H366" s="95"/>
      <c r="I366" s="95"/>
      <c r="J366" s="106"/>
      <c r="K366" s="106"/>
      <c r="L366" s="98"/>
    </row>
    <row r="367" spans="1:12" s="99" customFormat="1" ht="27" customHeight="1">
      <c r="A367" s="69">
        <v>40</v>
      </c>
      <c r="B367" s="141" t="s">
        <v>78</v>
      </c>
      <c r="C367" s="180" t="s">
        <v>526</v>
      </c>
      <c r="D367" s="161" t="s">
        <v>620</v>
      </c>
      <c r="E367" s="179">
        <v>1</v>
      </c>
      <c r="F367" s="184"/>
      <c r="G367" s="152">
        <f t="shared" si="8"/>
        <v>0</v>
      </c>
      <c r="H367" s="95"/>
      <c r="I367" s="95"/>
      <c r="J367" s="106"/>
      <c r="K367" s="106"/>
      <c r="L367" s="98"/>
    </row>
    <row r="368" spans="1:12" s="99" customFormat="1" ht="12.75" customHeight="1">
      <c r="A368" s="69"/>
      <c r="B368" s="141"/>
      <c r="C368" s="182"/>
      <c r="D368" s="161"/>
      <c r="E368" s="189"/>
      <c r="F368" s="188"/>
      <c r="G368" s="152"/>
      <c r="H368" s="95"/>
      <c r="I368" s="95"/>
      <c r="J368" s="106"/>
      <c r="K368" s="106"/>
      <c r="L368" s="98"/>
    </row>
    <row r="369" spans="1:12" s="99" customFormat="1" ht="12.75" customHeight="1">
      <c r="A369" s="69">
        <f>A321</f>
        <v>721</v>
      </c>
      <c r="B369" s="141"/>
      <c r="C369" s="182" t="str">
        <f>C321</f>
        <v>Zdravotechnika</v>
      </c>
      <c r="D369" s="161" t="s">
        <v>496</v>
      </c>
      <c r="E369" s="189"/>
      <c r="F369" s="188"/>
      <c r="G369" s="152">
        <f>SUM(G324:G368)</f>
        <v>0</v>
      </c>
      <c r="H369" s="95"/>
      <c r="I369" s="95"/>
      <c r="J369" s="106"/>
      <c r="K369" s="106"/>
      <c r="L369" s="98"/>
    </row>
    <row r="370" spans="1:12" s="99" customFormat="1" ht="12.75" customHeight="1">
      <c r="A370" s="69"/>
      <c r="B370" s="141"/>
      <c r="C370" s="182"/>
      <c r="D370" s="161"/>
      <c r="E370" s="189"/>
      <c r="F370" s="188"/>
      <c r="G370" s="152"/>
      <c r="H370" s="95"/>
      <c r="I370" s="95"/>
      <c r="J370" s="106"/>
      <c r="K370" s="106"/>
      <c r="L370" s="98"/>
    </row>
    <row r="371" spans="1:12" s="99" customFormat="1" ht="12.75" customHeight="1">
      <c r="A371" s="69"/>
      <c r="B371" s="141"/>
      <c r="C371" s="182"/>
      <c r="D371" s="161"/>
      <c r="E371" s="189"/>
      <c r="F371" s="188"/>
      <c r="G371" s="152"/>
      <c r="H371" s="95"/>
      <c r="I371" s="95"/>
      <c r="J371" s="106"/>
      <c r="K371" s="106"/>
      <c r="L371" s="98"/>
    </row>
    <row r="372" spans="1:12" s="99" customFormat="1" ht="12.75" customHeight="1">
      <c r="A372" s="69"/>
      <c r="B372" s="141"/>
      <c r="C372" s="182"/>
      <c r="D372" s="161"/>
      <c r="E372" s="189"/>
      <c r="F372" s="188"/>
      <c r="G372" s="152"/>
      <c r="H372" s="95"/>
      <c r="I372" s="95"/>
      <c r="J372" s="106"/>
      <c r="K372" s="106"/>
      <c r="L372" s="98"/>
    </row>
    <row r="373" spans="1:13" s="99" customFormat="1" ht="12.75" customHeight="1">
      <c r="A373" s="69">
        <v>731</v>
      </c>
      <c r="B373" s="141"/>
      <c r="C373" s="182" t="s">
        <v>139</v>
      </c>
      <c r="D373" s="190"/>
      <c r="E373" s="191"/>
      <c r="F373" s="192"/>
      <c r="G373" s="175"/>
      <c r="H373" s="114"/>
      <c r="I373" s="114"/>
      <c r="J373" s="115"/>
      <c r="K373" s="115"/>
      <c r="L373" s="116"/>
      <c r="M373" s="117"/>
    </row>
    <row r="374" spans="1:13" s="99" customFormat="1" ht="12.75" customHeight="1">
      <c r="A374" s="69"/>
      <c r="B374" s="141"/>
      <c r="C374" s="182"/>
      <c r="D374" s="190"/>
      <c r="E374" s="191"/>
      <c r="F374" s="192"/>
      <c r="G374" s="175"/>
      <c r="H374" s="114"/>
      <c r="I374" s="114"/>
      <c r="J374" s="115"/>
      <c r="K374" s="115"/>
      <c r="L374" s="116"/>
      <c r="M374" s="117"/>
    </row>
    <row r="375" spans="1:13" s="99" customFormat="1" ht="13.5" customHeight="1">
      <c r="A375" s="113">
        <v>1</v>
      </c>
      <c r="B375" s="149" t="s">
        <v>140</v>
      </c>
      <c r="C375" s="207" t="s">
        <v>337</v>
      </c>
      <c r="D375" s="193" t="s">
        <v>338</v>
      </c>
      <c r="E375" s="202">
        <v>16</v>
      </c>
      <c r="F375" s="194"/>
      <c r="G375" s="176">
        <f>E375*F375</f>
        <v>0</v>
      </c>
      <c r="H375" s="125"/>
      <c r="I375" s="114"/>
      <c r="J375" s="115"/>
      <c r="K375" s="115"/>
      <c r="L375" s="116"/>
      <c r="M375" s="117"/>
    </row>
    <row r="376" spans="1:13" s="99" customFormat="1" ht="13.5" customHeight="1">
      <c r="A376" s="113">
        <v>2</v>
      </c>
      <c r="B376" s="149" t="s">
        <v>141</v>
      </c>
      <c r="C376" s="206" t="s">
        <v>339</v>
      </c>
      <c r="D376" s="193" t="s">
        <v>338</v>
      </c>
      <c r="E376" s="201">
        <v>2</v>
      </c>
      <c r="F376" s="187"/>
      <c r="G376" s="176">
        <f aca="true" t="shared" si="9" ref="G376:G397">E376*F376</f>
        <v>0</v>
      </c>
      <c r="H376" s="125"/>
      <c r="I376" s="114"/>
      <c r="J376" s="115"/>
      <c r="K376" s="115"/>
      <c r="L376" s="116"/>
      <c r="M376" s="117"/>
    </row>
    <row r="377" spans="1:13" s="99" customFormat="1" ht="13.5" customHeight="1">
      <c r="A377" s="113">
        <v>3</v>
      </c>
      <c r="B377" s="149" t="s">
        <v>142</v>
      </c>
      <c r="C377" s="206" t="s">
        <v>340</v>
      </c>
      <c r="D377" s="193" t="s">
        <v>338</v>
      </c>
      <c r="E377" s="201">
        <v>7</v>
      </c>
      <c r="F377" s="187"/>
      <c r="G377" s="176">
        <f t="shared" si="9"/>
        <v>0</v>
      </c>
      <c r="H377" s="125"/>
      <c r="I377" s="114"/>
      <c r="J377" s="115"/>
      <c r="K377" s="115"/>
      <c r="L377" s="116"/>
      <c r="M377" s="117"/>
    </row>
    <row r="378" spans="1:13" s="99" customFormat="1" ht="13.5" customHeight="1">
      <c r="A378" s="113">
        <v>4</v>
      </c>
      <c r="B378" s="149" t="s">
        <v>566</v>
      </c>
      <c r="C378" s="206" t="s">
        <v>341</v>
      </c>
      <c r="D378" s="193" t="s">
        <v>338</v>
      </c>
      <c r="E378" s="201">
        <v>1</v>
      </c>
      <c r="F378" s="187"/>
      <c r="G378" s="176">
        <f t="shared" si="9"/>
        <v>0</v>
      </c>
      <c r="H378" s="125"/>
      <c r="I378" s="114"/>
      <c r="J378" s="115"/>
      <c r="K378" s="115"/>
      <c r="L378" s="116"/>
      <c r="M378" s="117"/>
    </row>
    <row r="379" spans="1:13" s="99" customFormat="1" ht="24.75" customHeight="1">
      <c r="A379" s="113">
        <v>5</v>
      </c>
      <c r="B379" s="149" t="s">
        <v>567</v>
      </c>
      <c r="C379" s="206" t="s">
        <v>342</v>
      </c>
      <c r="D379" s="193" t="s">
        <v>338</v>
      </c>
      <c r="E379" s="201">
        <v>4</v>
      </c>
      <c r="F379" s="187"/>
      <c r="G379" s="176">
        <f t="shared" si="9"/>
        <v>0</v>
      </c>
      <c r="H379" s="125"/>
      <c r="I379" s="114"/>
      <c r="J379" s="115"/>
      <c r="K379" s="115"/>
      <c r="L379" s="116"/>
      <c r="M379" s="117"/>
    </row>
    <row r="380" spans="1:13" s="99" customFormat="1" ht="24.75" customHeight="1">
      <c r="A380" s="113">
        <v>6</v>
      </c>
      <c r="B380" s="149" t="s">
        <v>79</v>
      </c>
      <c r="C380" s="206" t="s">
        <v>343</v>
      </c>
      <c r="D380" s="193" t="s">
        <v>338</v>
      </c>
      <c r="E380" s="201">
        <v>1</v>
      </c>
      <c r="F380" s="187"/>
      <c r="G380" s="176">
        <f t="shared" si="9"/>
        <v>0</v>
      </c>
      <c r="H380" s="125"/>
      <c r="I380" s="114"/>
      <c r="J380" s="115"/>
      <c r="K380" s="115"/>
      <c r="L380" s="116"/>
      <c r="M380" s="117"/>
    </row>
    <row r="381" spans="1:13" s="99" customFormat="1" ht="15" customHeight="1">
      <c r="A381" s="113">
        <v>7</v>
      </c>
      <c r="B381" s="149" t="s">
        <v>80</v>
      </c>
      <c r="C381" s="206" t="s">
        <v>344</v>
      </c>
      <c r="D381" s="193" t="s">
        <v>338</v>
      </c>
      <c r="E381" s="201">
        <v>15</v>
      </c>
      <c r="F381" s="187"/>
      <c r="G381" s="176">
        <f t="shared" si="9"/>
        <v>0</v>
      </c>
      <c r="H381" s="125"/>
      <c r="I381" s="114"/>
      <c r="J381" s="115"/>
      <c r="K381" s="115"/>
      <c r="L381" s="116"/>
      <c r="M381" s="117"/>
    </row>
    <row r="382" spans="1:13" s="99" customFormat="1" ht="15" customHeight="1">
      <c r="A382" s="113">
        <v>8</v>
      </c>
      <c r="B382" s="149" t="s">
        <v>81</v>
      </c>
      <c r="C382" s="206" t="s">
        <v>345</v>
      </c>
      <c r="D382" s="193" t="s">
        <v>338</v>
      </c>
      <c r="E382" s="201">
        <v>45</v>
      </c>
      <c r="F382" s="187"/>
      <c r="G382" s="176">
        <f t="shared" si="9"/>
        <v>0</v>
      </c>
      <c r="H382" s="125"/>
      <c r="I382" s="114"/>
      <c r="J382" s="115"/>
      <c r="K382" s="115"/>
      <c r="L382" s="116"/>
      <c r="M382" s="117"/>
    </row>
    <row r="383" spans="1:13" s="99" customFormat="1" ht="15" customHeight="1">
      <c r="A383" s="113">
        <v>9</v>
      </c>
      <c r="B383" s="149" t="s">
        <v>82</v>
      </c>
      <c r="C383" s="206" t="s">
        <v>346</v>
      </c>
      <c r="D383" s="193" t="s">
        <v>338</v>
      </c>
      <c r="E383" s="201">
        <v>7</v>
      </c>
      <c r="F383" s="187"/>
      <c r="G383" s="176">
        <f t="shared" si="9"/>
        <v>0</v>
      </c>
      <c r="H383" s="125"/>
      <c r="I383" s="114"/>
      <c r="J383" s="115"/>
      <c r="K383" s="115"/>
      <c r="L383" s="116"/>
      <c r="M383" s="117"/>
    </row>
    <row r="384" spans="1:13" s="99" customFormat="1" ht="12.75" customHeight="1">
      <c r="A384" s="113">
        <v>10</v>
      </c>
      <c r="B384" s="149" t="s">
        <v>83</v>
      </c>
      <c r="C384" s="206" t="s">
        <v>347</v>
      </c>
      <c r="D384" s="193" t="s">
        <v>338</v>
      </c>
      <c r="E384" s="201">
        <v>7</v>
      </c>
      <c r="F384" s="187"/>
      <c r="G384" s="176">
        <f t="shared" si="9"/>
        <v>0</v>
      </c>
      <c r="H384" s="125"/>
      <c r="I384" s="114"/>
      <c r="J384" s="115"/>
      <c r="K384" s="115"/>
      <c r="L384" s="116"/>
      <c r="M384" s="117"/>
    </row>
    <row r="385" spans="1:13" s="99" customFormat="1" ht="12.75" customHeight="1">
      <c r="A385" s="113">
        <v>11</v>
      </c>
      <c r="B385" s="149" t="s">
        <v>84</v>
      </c>
      <c r="C385" s="206" t="s">
        <v>108</v>
      </c>
      <c r="D385" s="193" t="s">
        <v>338</v>
      </c>
      <c r="E385" s="201">
        <v>7</v>
      </c>
      <c r="F385" s="187"/>
      <c r="G385" s="176">
        <f t="shared" si="9"/>
        <v>0</v>
      </c>
      <c r="H385" s="125"/>
      <c r="I385" s="114"/>
      <c r="J385" s="115"/>
      <c r="K385" s="115"/>
      <c r="L385" s="116"/>
      <c r="M385" s="117"/>
    </row>
    <row r="386" spans="1:13" s="99" customFormat="1" ht="12.75" customHeight="1">
      <c r="A386" s="113">
        <v>12</v>
      </c>
      <c r="B386" s="149" t="s">
        <v>85</v>
      </c>
      <c r="C386" s="206" t="s">
        <v>348</v>
      </c>
      <c r="D386" s="193" t="s">
        <v>338</v>
      </c>
      <c r="E386" s="201">
        <v>15</v>
      </c>
      <c r="F386" s="187"/>
      <c r="G386" s="176">
        <f t="shared" si="9"/>
        <v>0</v>
      </c>
      <c r="H386" s="125"/>
      <c r="I386" s="114"/>
      <c r="J386" s="115"/>
      <c r="K386" s="115"/>
      <c r="L386" s="116"/>
      <c r="M386" s="117"/>
    </row>
    <row r="387" spans="1:13" s="99" customFormat="1" ht="12.75" customHeight="1">
      <c r="A387" s="113">
        <v>13</v>
      </c>
      <c r="B387" s="149" t="s">
        <v>86</v>
      </c>
      <c r="C387" s="206" t="s">
        <v>349</v>
      </c>
      <c r="D387" s="193" t="s">
        <v>338</v>
      </c>
      <c r="E387" s="201">
        <v>16</v>
      </c>
      <c r="F387" s="187"/>
      <c r="G387" s="176">
        <f t="shared" si="9"/>
        <v>0</v>
      </c>
      <c r="H387" s="125"/>
      <c r="I387" s="114"/>
      <c r="J387" s="115"/>
      <c r="K387" s="115"/>
      <c r="L387" s="116"/>
      <c r="M387" s="117"/>
    </row>
    <row r="388" spans="1:13" s="99" customFormat="1" ht="12.75" customHeight="1">
      <c r="A388" s="113">
        <v>14</v>
      </c>
      <c r="B388" s="149" t="s">
        <v>87</v>
      </c>
      <c r="C388" s="208" t="s">
        <v>350</v>
      </c>
      <c r="D388" s="195" t="s">
        <v>499</v>
      </c>
      <c r="E388" s="203">
        <v>90</v>
      </c>
      <c r="F388" s="196"/>
      <c r="G388" s="176">
        <f t="shared" si="9"/>
        <v>0</v>
      </c>
      <c r="H388" s="125"/>
      <c r="I388" s="114"/>
      <c r="J388" s="115"/>
      <c r="K388" s="115"/>
      <c r="L388" s="116"/>
      <c r="M388" s="117"/>
    </row>
    <row r="389" spans="1:13" s="99" customFormat="1" ht="12.75" customHeight="1">
      <c r="A389" s="113">
        <v>15</v>
      </c>
      <c r="B389" s="149" t="s">
        <v>88</v>
      </c>
      <c r="C389" s="208" t="s">
        <v>351</v>
      </c>
      <c r="D389" s="195" t="s">
        <v>499</v>
      </c>
      <c r="E389" s="203">
        <v>26</v>
      </c>
      <c r="F389" s="196"/>
      <c r="G389" s="176">
        <f t="shared" si="9"/>
        <v>0</v>
      </c>
      <c r="H389" s="125"/>
      <c r="I389" s="114"/>
      <c r="J389" s="115"/>
      <c r="K389" s="115"/>
      <c r="L389" s="116"/>
      <c r="M389" s="117"/>
    </row>
    <row r="390" spans="1:13" s="99" customFormat="1" ht="12.75" customHeight="1">
      <c r="A390" s="113">
        <v>16</v>
      </c>
      <c r="B390" s="149" t="s">
        <v>89</v>
      </c>
      <c r="C390" s="208" t="s">
        <v>352</v>
      </c>
      <c r="D390" s="195" t="s">
        <v>353</v>
      </c>
      <c r="E390" s="203">
        <v>1</v>
      </c>
      <c r="F390" s="196"/>
      <c r="G390" s="176">
        <f t="shared" si="9"/>
        <v>0</v>
      </c>
      <c r="H390" s="125"/>
      <c r="I390" s="114"/>
      <c r="J390" s="115"/>
      <c r="K390" s="115"/>
      <c r="L390" s="116"/>
      <c r="M390" s="117"/>
    </row>
    <row r="391" spans="1:13" s="99" customFormat="1" ht="12.75" customHeight="1">
      <c r="A391" s="113">
        <v>17</v>
      </c>
      <c r="B391" s="149" t="s">
        <v>90</v>
      </c>
      <c r="C391" s="208" t="s">
        <v>354</v>
      </c>
      <c r="D391" s="195" t="s">
        <v>353</v>
      </c>
      <c r="E391" s="203">
        <v>6</v>
      </c>
      <c r="F391" s="196"/>
      <c r="G391" s="176">
        <f t="shared" si="9"/>
        <v>0</v>
      </c>
      <c r="H391" s="125"/>
      <c r="I391" s="114"/>
      <c r="J391" s="115"/>
      <c r="K391" s="115"/>
      <c r="L391" s="116"/>
      <c r="M391" s="117"/>
    </row>
    <row r="392" spans="1:13" s="99" customFormat="1" ht="12.75" customHeight="1">
      <c r="A392" s="113">
        <v>18</v>
      </c>
      <c r="B392" s="149" t="s">
        <v>91</v>
      </c>
      <c r="C392" s="208" t="s">
        <v>352</v>
      </c>
      <c r="D392" s="195" t="s">
        <v>353</v>
      </c>
      <c r="E392" s="203">
        <v>1</v>
      </c>
      <c r="F392" s="196"/>
      <c r="G392" s="176">
        <f t="shared" si="9"/>
        <v>0</v>
      </c>
      <c r="H392" s="125"/>
      <c r="I392" s="114"/>
      <c r="J392" s="115"/>
      <c r="K392" s="115"/>
      <c r="L392" s="116"/>
      <c r="M392" s="117"/>
    </row>
    <row r="393" spans="1:13" s="99" customFormat="1" ht="12.75" customHeight="1">
      <c r="A393" s="113">
        <v>19</v>
      </c>
      <c r="B393" s="149" t="s">
        <v>92</v>
      </c>
      <c r="C393" s="209" t="s">
        <v>355</v>
      </c>
      <c r="D393" s="185" t="s">
        <v>353</v>
      </c>
      <c r="E393" s="204">
        <v>1</v>
      </c>
      <c r="F393" s="186"/>
      <c r="G393" s="176">
        <f t="shared" si="9"/>
        <v>0</v>
      </c>
      <c r="H393" s="125"/>
      <c r="I393" s="114"/>
      <c r="J393" s="115"/>
      <c r="K393" s="115"/>
      <c r="L393" s="116"/>
      <c r="M393" s="117"/>
    </row>
    <row r="394" spans="1:13" s="99" customFormat="1" ht="12.75" customHeight="1">
      <c r="A394" s="113">
        <v>20</v>
      </c>
      <c r="B394" s="149" t="s">
        <v>93</v>
      </c>
      <c r="C394" s="209" t="s">
        <v>356</v>
      </c>
      <c r="D394" s="185" t="s">
        <v>353</v>
      </c>
      <c r="E394" s="204">
        <v>1</v>
      </c>
      <c r="F394" s="186"/>
      <c r="G394" s="176">
        <f t="shared" si="9"/>
        <v>0</v>
      </c>
      <c r="H394" s="125"/>
      <c r="I394" s="114"/>
      <c r="J394" s="115"/>
      <c r="K394" s="115"/>
      <c r="L394" s="116"/>
      <c r="M394" s="117"/>
    </row>
    <row r="395" spans="1:13" s="99" customFormat="1" ht="12.75" customHeight="1">
      <c r="A395" s="113">
        <v>21</v>
      </c>
      <c r="B395" s="149" t="s">
        <v>94</v>
      </c>
      <c r="C395" s="209" t="s">
        <v>357</v>
      </c>
      <c r="D395" s="185" t="s">
        <v>353</v>
      </c>
      <c r="E395" s="204">
        <v>1</v>
      </c>
      <c r="F395" s="186"/>
      <c r="G395" s="176">
        <f t="shared" si="9"/>
        <v>0</v>
      </c>
      <c r="H395" s="125"/>
      <c r="I395" s="114"/>
      <c r="J395" s="115"/>
      <c r="K395" s="115"/>
      <c r="L395" s="116"/>
      <c r="M395" s="117"/>
    </row>
    <row r="396" spans="1:13" s="99" customFormat="1" ht="12.75" customHeight="1">
      <c r="A396" s="113">
        <v>22</v>
      </c>
      <c r="B396" s="149" t="s">
        <v>95</v>
      </c>
      <c r="C396" s="209" t="s">
        <v>358</v>
      </c>
      <c r="D396" s="185" t="s">
        <v>338</v>
      </c>
      <c r="E396" s="204">
        <v>1</v>
      </c>
      <c r="F396" s="186"/>
      <c r="G396" s="176">
        <f t="shared" si="9"/>
        <v>0</v>
      </c>
      <c r="H396" s="125"/>
      <c r="I396" s="114"/>
      <c r="J396" s="115"/>
      <c r="K396" s="115"/>
      <c r="L396" s="116"/>
      <c r="M396" s="117"/>
    </row>
    <row r="397" spans="1:13" s="99" customFormat="1" ht="25.5" customHeight="1">
      <c r="A397" s="113">
        <v>23</v>
      </c>
      <c r="B397" s="149" t="s">
        <v>613</v>
      </c>
      <c r="C397" s="180" t="s">
        <v>526</v>
      </c>
      <c r="D397" s="161" t="s">
        <v>620</v>
      </c>
      <c r="E397" s="179">
        <v>1</v>
      </c>
      <c r="F397" s="184"/>
      <c r="G397" s="176">
        <f t="shared" si="9"/>
        <v>0</v>
      </c>
      <c r="H397" s="125"/>
      <c r="I397" s="114"/>
      <c r="J397" s="115"/>
      <c r="K397" s="115"/>
      <c r="L397" s="116"/>
      <c r="M397" s="117"/>
    </row>
    <row r="398" spans="1:13" s="99" customFormat="1" ht="13.5" customHeight="1">
      <c r="A398" s="69"/>
      <c r="B398" s="141"/>
      <c r="C398" s="209"/>
      <c r="D398" s="185"/>
      <c r="E398" s="204"/>
      <c r="F398" s="186"/>
      <c r="G398" s="177"/>
      <c r="H398" s="125"/>
      <c r="I398" s="114"/>
      <c r="J398" s="115"/>
      <c r="K398" s="115"/>
      <c r="L398" s="116"/>
      <c r="M398" s="117"/>
    </row>
    <row r="399" spans="1:13" s="99" customFormat="1" ht="13.5" customHeight="1">
      <c r="A399" s="69">
        <f>A373</f>
        <v>731</v>
      </c>
      <c r="B399" s="141"/>
      <c r="C399" s="182" t="str">
        <f>C373</f>
        <v>Ústřední vytápění</v>
      </c>
      <c r="D399" s="161" t="s">
        <v>496</v>
      </c>
      <c r="E399" s="179"/>
      <c r="F399" s="184"/>
      <c r="G399" s="177">
        <f>SUM(G375:G397)</f>
        <v>0</v>
      </c>
      <c r="H399" s="125"/>
      <c r="I399" s="114"/>
      <c r="J399" s="115"/>
      <c r="K399" s="115"/>
      <c r="L399" s="116"/>
      <c r="M399" s="117"/>
    </row>
    <row r="400" spans="1:13" s="99" customFormat="1" ht="13.5" customHeight="1">
      <c r="A400" s="69"/>
      <c r="B400" s="141"/>
      <c r="C400" s="182"/>
      <c r="D400" s="161"/>
      <c r="E400" s="179"/>
      <c r="F400" s="184"/>
      <c r="G400" s="177"/>
      <c r="H400" s="125"/>
      <c r="I400" s="114"/>
      <c r="J400" s="115"/>
      <c r="K400" s="115"/>
      <c r="L400" s="116"/>
      <c r="M400" s="117"/>
    </row>
    <row r="401" spans="1:13" s="99" customFormat="1" ht="13.5" customHeight="1">
      <c r="A401" s="69"/>
      <c r="B401" s="141"/>
      <c r="C401" s="182"/>
      <c r="D401" s="161"/>
      <c r="E401" s="179"/>
      <c r="F401" s="184"/>
      <c r="G401" s="177"/>
      <c r="H401" s="125"/>
      <c r="I401" s="114"/>
      <c r="J401" s="115"/>
      <c r="K401" s="115"/>
      <c r="L401" s="116"/>
      <c r="M401" s="117"/>
    </row>
    <row r="402" spans="1:13" s="99" customFormat="1" ht="13.5" customHeight="1">
      <c r="A402" s="69">
        <v>741</v>
      </c>
      <c r="B402" s="141"/>
      <c r="C402" s="182" t="s">
        <v>559</v>
      </c>
      <c r="D402" s="161"/>
      <c r="E402" s="179"/>
      <c r="F402" s="184"/>
      <c r="G402" s="177"/>
      <c r="H402" s="125"/>
      <c r="I402" s="114"/>
      <c r="J402" s="115"/>
      <c r="K402" s="115"/>
      <c r="L402" s="116"/>
      <c r="M402" s="117"/>
    </row>
    <row r="403" spans="1:13" s="99" customFormat="1" ht="13.5" customHeight="1">
      <c r="A403" s="69"/>
      <c r="B403" s="141"/>
      <c r="C403" s="182"/>
      <c r="D403" s="161"/>
      <c r="E403" s="179"/>
      <c r="F403" s="184"/>
      <c r="G403" s="177"/>
      <c r="H403" s="125"/>
      <c r="I403" s="114"/>
      <c r="J403" s="115"/>
      <c r="K403" s="115"/>
      <c r="L403" s="116"/>
      <c r="M403" s="117"/>
    </row>
    <row r="404" spans="1:13" s="99" customFormat="1" ht="13.5" customHeight="1">
      <c r="A404" s="69">
        <v>1</v>
      </c>
      <c r="B404" s="141" t="s">
        <v>428</v>
      </c>
      <c r="C404" s="206" t="s">
        <v>19</v>
      </c>
      <c r="D404" s="197" t="s">
        <v>499</v>
      </c>
      <c r="E404" s="205">
        <v>45</v>
      </c>
      <c r="F404" s="198"/>
      <c r="G404" s="176">
        <f>E404*F404</f>
        <v>0</v>
      </c>
      <c r="H404" s="125"/>
      <c r="I404" s="114"/>
      <c r="J404" s="115"/>
      <c r="K404" s="115"/>
      <c r="L404" s="116"/>
      <c r="M404" s="117"/>
    </row>
    <row r="405" spans="1:13" s="99" customFormat="1" ht="13.5" customHeight="1">
      <c r="A405" s="69">
        <v>2</v>
      </c>
      <c r="B405" s="141" t="s">
        <v>429</v>
      </c>
      <c r="C405" s="206" t="s">
        <v>20</v>
      </c>
      <c r="D405" s="197" t="s">
        <v>499</v>
      </c>
      <c r="E405" s="205">
        <v>60</v>
      </c>
      <c r="F405" s="198"/>
      <c r="G405" s="176">
        <f aca="true" t="shared" si="10" ref="G405:G427">E405*F405</f>
        <v>0</v>
      </c>
      <c r="H405" s="125"/>
      <c r="I405" s="114"/>
      <c r="J405" s="115"/>
      <c r="K405" s="115"/>
      <c r="L405" s="116"/>
      <c r="M405" s="117"/>
    </row>
    <row r="406" spans="1:13" s="99" customFormat="1" ht="13.5" customHeight="1">
      <c r="A406" s="69">
        <v>3</v>
      </c>
      <c r="B406" s="141" t="s">
        <v>430</v>
      </c>
      <c r="C406" s="206" t="s">
        <v>21</v>
      </c>
      <c r="D406" s="197" t="s">
        <v>499</v>
      </c>
      <c r="E406" s="205">
        <v>150</v>
      </c>
      <c r="F406" s="198"/>
      <c r="G406" s="176">
        <f t="shared" si="10"/>
        <v>0</v>
      </c>
      <c r="H406" s="125"/>
      <c r="I406" s="114"/>
      <c r="J406" s="115"/>
      <c r="K406" s="115"/>
      <c r="L406" s="116"/>
      <c r="M406" s="117"/>
    </row>
    <row r="407" spans="1:13" s="99" customFormat="1" ht="13.5" customHeight="1">
      <c r="A407" s="69">
        <v>4</v>
      </c>
      <c r="B407" s="141" t="s">
        <v>431</v>
      </c>
      <c r="C407" s="206" t="s">
        <v>22</v>
      </c>
      <c r="D407" s="197" t="s">
        <v>499</v>
      </c>
      <c r="E407" s="205">
        <v>30</v>
      </c>
      <c r="F407" s="198"/>
      <c r="G407" s="176">
        <f t="shared" si="10"/>
        <v>0</v>
      </c>
      <c r="H407" s="125"/>
      <c r="I407" s="114"/>
      <c r="J407" s="115"/>
      <c r="K407" s="115"/>
      <c r="L407" s="116"/>
      <c r="M407" s="117"/>
    </row>
    <row r="408" spans="1:13" s="99" customFormat="1" ht="13.5" customHeight="1">
      <c r="A408" s="69">
        <v>5</v>
      </c>
      <c r="B408" s="141" t="s">
        <v>432</v>
      </c>
      <c r="C408" s="206" t="s">
        <v>23</v>
      </c>
      <c r="D408" s="197" t="s">
        <v>338</v>
      </c>
      <c r="E408" s="205">
        <v>19</v>
      </c>
      <c r="F408" s="198"/>
      <c r="G408" s="176">
        <f t="shared" si="10"/>
        <v>0</v>
      </c>
      <c r="H408" s="125"/>
      <c r="I408" s="114"/>
      <c r="J408" s="115"/>
      <c r="K408" s="115"/>
      <c r="L408" s="116"/>
      <c r="M408" s="117"/>
    </row>
    <row r="409" spans="1:13" s="99" customFormat="1" ht="13.5" customHeight="1">
      <c r="A409" s="69">
        <v>6</v>
      </c>
      <c r="B409" s="141" t="s">
        <v>565</v>
      </c>
      <c r="C409" s="206" t="s">
        <v>24</v>
      </c>
      <c r="D409" s="197" t="s">
        <v>338</v>
      </c>
      <c r="E409" s="205">
        <v>1</v>
      </c>
      <c r="F409" s="198"/>
      <c r="G409" s="176">
        <f t="shared" si="10"/>
        <v>0</v>
      </c>
      <c r="H409" s="125"/>
      <c r="I409" s="114"/>
      <c r="J409" s="115"/>
      <c r="K409" s="115"/>
      <c r="L409" s="116"/>
      <c r="M409" s="117"/>
    </row>
    <row r="410" spans="1:13" s="99" customFormat="1" ht="13.5" customHeight="1">
      <c r="A410" s="69">
        <v>7</v>
      </c>
      <c r="B410" s="141" t="s">
        <v>166</v>
      </c>
      <c r="C410" s="206" t="s">
        <v>25</v>
      </c>
      <c r="D410" s="197" t="s">
        <v>338</v>
      </c>
      <c r="E410" s="205">
        <v>16</v>
      </c>
      <c r="F410" s="198"/>
      <c r="G410" s="176">
        <f t="shared" si="10"/>
        <v>0</v>
      </c>
      <c r="H410" s="125"/>
      <c r="I410" s="114"/>
      <c r="J410" s="115"/>
      <c r="K410" s="115"/>
      <c r="L410" s="116"/>
      <c r="M410" s="117"/>
    </row>
    <row r="411" spans="1:13" s="99" customFormat="1" ht="13.5" customHeight="1">
      <c r="A411" s="69">
        <v>8</v>
      </c>
      <c r="B411" s="141" t="s">
        <v>167</v>
      </c>
      <c r="C411" s="206" t="s">
        <v>26</v>
      </c>
      <c r="D411" s="197" t="s">
        <v>338</v>
      </c>
      <c r="E411" s="205">
        <v>4</v>
      </c>
      <c r="F411" s="198"/>
      <c r="G411" s="176">
        <f t="shared" si="10"/>
        <v>0</v>
      </c>
      <c r="H411" s="125"/>
      <c r="I411" s="114"/>
      <c r="J411" s="115"/>
      <c r="K411" s="115"/>
      <c r="L411" s="116"/>
      <c r="M411" s="117"/>
    </row>
    <row r="412" spans="1:13" s="99" customFormat="1" ht="14.25" customHeight="1">
      <c r="A412" s="69">
        <v>9</v>
      </c>
      <c r="B412" s="141" t="s">
        <v>136</v>
      </c>
      <c r="C412" s="206" t="s">
        <v>27</v>
      </c>
      <c r="D412" s="197" t="s">
        <v>338</v>
      </c>
      <c r="E412" s="205">
        <v>8</v>
      </c>
      <c r="F412" s="198"/>
      <c r="G412" s="176">
        <f t="shared" si="10"/>
        <v>0</v>
      </c>
      <c r="H412" s="125"/>
      <c r="I412" s="114"/>
      <c r="J412" s="115"/>
      <c r="K412" s="115"/>
      <c r="L412" s="116"/>
      <c r="M412" s="117"/>
    </row>
    <row r="413" spans="1:13" s="99" customFormat="1" ht="13.5" customHeight="1">
      <c r="A413" s="69">
        <v>10</v>
      </c>
      <c r="B413" s="141" t="s">
        <v>137</v>
      </c>
      <c r="C413" s="206" t="s">
        <v>28</v>
      </c>
      <c r="D413" s="197" t="s">
        <v>338</v>
      </c>
      <c r="E413" s="205">
        <v>8</v>
      </c>
      <c r="F413" s="198"/>
      <c r="G413" s="176">
        <f t="shared" si="10"/>
        <v>0</v>
      </c>
      <c r="H413" s="125"/>
      <c r="I413" s="114"/>
      <c r="J413" s="115"/>
      <c r="K413" s="115"/>
      <c r="L413" s="116"/>
      <c r="M413" s="117"/>
    </row>
    <row r="414" spans="1:13" s="99" customFormat="1" ht="13.5" customHeight="1">
      <c r="A414" s="69">
        <v>11</v>
      </c>
      <c r="B414" s="141" t="s">
        <v>138</v>
      </c>
      <c r="C414" s="206" t="s">
        <v>29</v>
      </c>
      <c r="D414" s="197" t="s">
        <v>338</v>
      </c>
      <c r="E414" s="205">
        <v>10</v>
      </c>
      <c r="F414" s="198"/>
      <c r="G414" s="176">
        <f t="shared" si="10"/>
        <v>0</v>
      </c>
      <c r="H414" s="125"/>
      <c r="I414" s="114"/>
      <c r="J414" s="115"/>
      <c r="K414" s="115"/>
      <c r="L414" s="116"/>
      <c r="M414" s="117"/>
    </row>
    <row r="415" spans="1:13" s="99" customFormat="1" ht="13.5" customHeight="1">
      <c r="A415" s="69">
        <v>12</v>
      </c>
      <c r="B415" s="141" t="s">
        <v>570</v>
      </c>
      <c r="C415" s="206" t="s">
        <v>30</v>
      </c>
      <c r="D415" s="197" t="s">
        <v>338</v>
      </c>
      <c r="E415" s="205">
        <v>24</v>
      </c>
      <c r="F415" s="198"/>
      <c r="G415" s="176">
        <f t="shared" si="10"/>
        <v>0</v>
      </c>
      <c r="H415" s="125"/>
      <c r="I415" s="114"/>
      <c r="J415" s="115"/>
      <c r="K415" s="115"/>
      <c r="L415" s="116"/>
      <c r="M415" s="117"/>
    </row>
    <row r="416" spans="1:13" s="99" customFormat="1" ht="13.5" customHeight="1">
      <c r="A416" s="69">
        <v>13</v>
      </c>
      <c r="B416" s="141" t="s">
        <v>571</v>
      </c>
      <c r="C416" s="206" t="s">
        <v>31</v>
      </c>
      <c r="D416" s="197" t="s">
        <v>338</v>
      </c>
      <c r="E416" s="205">
        <v>12</v>
      </c>
      <c r="F416" s="198"/>
      <c r="G416" s="176">
        <f t="shared" si="10"/>
        <v>0</v>
      </c>
      <c r="H416" s="125"/>
      <c r="I416" s="114"/>
      <c r="J416" s="115"/>
      <c r="K416" s="115"/>
      <c r="L416" s="116"/>
      <c r="M416" s="117"/>
    </row>
    <row r="417" spans="1:13" s="99" customFormat="1" ht="13.5" customHeight="1">
      <c r="A417" s="69">
        <v>14</v>
      </c>
      <c r="B417" s="141" t="s">
        <v>433</v>
      </c>
      <c r="C417" s="206" t="s">
        <v>32</v>
      </c>
      <c r="D417" s="197" t="s">
        <v>338</v>
      </c>
      <c r="E417" s="205">
        <v>8</v>
      </c>
      <c r="F417" s="198"/>
      <c r="G417" s="176">
        <f t="shared" si="10"/>
        <v>0</v>
      </c>
      <c r="H417" s="125"/>
      <c r="I417" s="114"/>
      <c r="J417" s="115"/>
      <c r="K417" s="115"/>
      <c r="L417" s="116"/>
      <c r="M417" s="117"/>
    </row>
    <row r="418" spans="1:13" s="99" customFormat="1" ht="13.5" customHeight="1">
      <c r="A418" s="69">
        <v>15</v>
      </c>
      <c r="B418" s="141" t="s">
        <v>96</v>
      </c>
      <c r="C418" s="206" t="s">
        <v>33</v>
      </c>
      <c r="D418" s="197" t="s">
        <v>338</v>
      </c>
      <c r="E418" s="205">
        <v>1</v>
      </c>
      <c r="F418" s="198"/>
      <c r="G418" s="176">
        <f t="shared" si="10"/>
        <v>0</v>
      </c>
      <c r="H418" s="125"/>
      <c r="I418" s="114"/>
      <c r="J418" s="115"/>
      <c r="K418" s="115"/>
      <c r="L418" s="116"/>
      <c r="M418" s="117"/>
    </row>
    <row r="419" spans="1:13" s="99" customFormat="1" ht="13.5" customHeight="1">
      <c r="A419" s="69">
        <v>16</v>
      </c>
      <c r="B419" s="141" t="s">
        <v>97</v>
      </c>
      <c r="C419" s="206" t="s">
        <v>34</v>
      </c>
      <c r="D419" s="197" t="s">
        <v>338</v>
      </c>
      <c r="E419" s="205">
        <v>2</v>
      </c>
      <c r="F419" s="198"/>
      <c r="G419" s="176">
        <f t="shared" si="10"/>
        <v>0</v>
      </c>
      <c r="H419" s="125"/>
      <c r="I419" s="114"/>
      <c r="J419" s="115"/>
      <c r="K419" s="115"/>
      <c r="L419" s="116"/>
      <c r="M419" s="117"/>
    </row>
    <row r="420" spans="1:13" s="99" customFormat="1" ht="13.5" customHeight="1">
      <c r="A420" s="69">
        <v>17</v>
      </c>
      <c r="B420" s="141" t="s">
        <v>98</v>
      </c>
      <c r="C420" s="206" t="s">
        <v>35</v>
      </c>
      <c r="D420" s="197" t="s">
        <v>338</v>
      </c>
      <c r="E420" s="205">
        <v>3</v>
      </c>
      <c r="F420" s="198"/>
      <c r="G420" s="176">
        <f t="shared" si="10"/>
        <v>0</v>
      </c>
      <c r="H420" s="125"/>
      <c r="I420" s="114"/>
      <c r="J420" s="115"/>
      <c r="K420" s="115"/>
      <c r="L420" s="116"/>
      <c r="M420" s="117"/>
    </row>
    <row r="421" spans="1:13" s="99" customFormat="1" ht="13.5" customHeight="1">
      <c r="A421" s="69">
        <v>18</v>
      </c>
      <c r="B421" s="141" t="s">
        <v>99</v>
      </c>
      <c r="C421" s="206" t="s">
        <v>36</v>
      </c>
      <c r="D421" s="197" t="s">
        <v>338</v>
      </c>
      <c r="E421" s="205">
        <v>1</v>
      </c>
      <c r="F421" s="198"/>
      <c r="G421" s="176">
        <f t="shared" si="10"/>
        <v>0</v>
      </c>
      <c r="H421" s="125"/>
      <c r="I421" s="114"/>
      <c r="J421" s="115"/>
      <c r="K421" s="115"/>
      <c r="L421" s="116"/>
      <c r="M421" s="117"/>
    </row>
    <row r="422" spans="1:13" s="99" customFormat="1" ht="13.5" customHeight="1">
      <c r="A422" s="69">
        <v>19</v>
      </c>
      <c r="B422" s="141" t="s">
        <v>100</v>
      </c>
      <c r="C422" s="206" t="s">
        <v>37</v>
      </c>
      <c r="D422" s="197" t="s">
        <v>338</v>
      </c>
      <c r="E422" s="205">
        <v>2</v>
      </c>
      <c r="F422" s="198"/>
      <c r="G422" s="176">
        <f t="shared" si="10"/>
        <v>0</v>
      </c>
      <c r="H422" s="125"/>
      <c r="I422" s="114"/>
      <c r="J422" s="115"/>
      <c r="K422" s="115"/>
      <c r="L422" s="116"/>
      <c r="M422" s="117"/>
    </row>
    <row r="423" spans="1:13" s="99" customFormat="1" ht="13.5" customHeight="1">
      <c r="A423" s="69">
        <v>20</v>
      </c>
      <c r="B423" s="141" t="s">
        <v>101</v>
      </c>
      <c r="C423" s="206" t="s">
        <v>38</v>
      </c>
      <c r="D423" s="197" t="s">
        <v>413</v>
      </c>
      <c r="E423" s="205">
        <v>18</v>
      </c>
      <c r="F423" s="198"/>
      <c r="G423" s="176">
        <f t="shared" si="10"/>
        <v>0</v>
      </c>
      <c r="H423" s="125"/>
      <c r="I423" s="114"/>
      <c r="J423" s="115"/>
      <c r="K423" s="115"/>
      <c r="L423" s="116"/>
      <c r="M423" s="117"/>
    </row>
    <row r="424" spans="1:13" s="99" customFormat="1" ht="13.5" customHeight="1">
      <c r="A424" s="69">
        <v>21</v>
      </c>
      <c r="B424" s="141" t="s">
        <v>102</v>
      </c>
      <c r="C424" s="206" t="s">
        <v>356</v>
      </c>
      <c r="D424" s="197" t="s">
        <v>413</v>
      </c>
      <c r="E424" s="205">
        <v>76</v>
      </c>
      <c r="F424" s="198"/>
      <c r="G424" s="176">
        <f t="shared" si="10"/>
        <v>0</v>
      </c>
      <c r="H424" s="125"/>
      <c r="I424" s="114"/>
      <c r="J424" s="115"/>
      <c r="K424" s="115"/>
      <c r="L424" s="116"/>
      <c r="M424" s="117"/>
    </row>
    <row r="425" spans="1:13" s="99" customFormat="1" ht="13.5" customHeight="1">
      <c r="A425" s="69">
        <v>22</v>
      </c>
      <c r="B425" s="141" t="s">
        <v>103</v>
      </c>
      <c r="C425" s="206" t="s">
        <v>39</v>
      </c>
      <c r="D425" s="197" t="s">
        <v>353</v>
      </c>
      <c r="E425" s="205">
        <v>1</v>
      </c>
      <c r="F425" s="198"/>
      <c r="G425" s="176">
        <f t="shared" si="10"/>
        <v>0</v>
      </c>
      <c r="H425" s="125"/>
      <c r="I425" s="114"/>
      <c r="J425" s="115"/>
      <c r="K425" s="115"/>
      <c r="L425" s="116"/>
      <c r="M425" s="117"/>
    </row>
    <row r="426" spans="1:13" s="99" customFormat="1" ht="13.5" customHeight="1">
      <c r="A426" s="69">
        <v>23</v>
      </c>
      <c r="B426" s="141" t="s">
        <v>104</v>
      </c>
      <c r="C426" s="206" t="s">
        <v>40</v>
      </c>
      <c r="D426" s="197" t="s">
        <v>353</v>
      </c>
      <c r="E426" s="205">
        <v>1</v>
      </c>
      <c r="F426" s="199"/>
      <c r="G426" s="176">
        <f t="shared" si="10"/>
        <v>0</v>
      </c>
      <c r="H426" s="125"/>
      <c r="I426" s="114"/>
      <c r="J426" s="115"/>
      <c r="K426" s="115"/>
      <c r="L426" s="116"/>
      <c r="M426" s="117"/>
    </row>
    <row r="427" spans="1:13" s="99" customFormat="1" ht="21.75" customHeight="1">
      <c r="A427" s="69">
        <v>24</v>
      </c>
      <c r="B427" s="141" t="s">
        <v>105</v>
      </c>
      <c r="C427" s="180" t="s">
        <v>526</v>
      </c>
      <c r="D427" s="161" t="s">
        <v>620</v>
      </c>
      <c r="E427" s="179">
        <v>1</v>
      </c>
      <c r="F427" s="184"/>
      <c r="G427" s="176">
        <f t="shared" si="10"/>
        <v>0</v>
      </c>
      <c r="H427" s="125"/>
      <c r="I427" s="114"/>
      <c r="J427" s="115"/>
      <c r="K427" s="115"/>
      <c r="L427" s="116"/>
      <c r="M427" s="117"/>
    </row>
    <row r="428" spans="1:13" s="99" customFormat="1" ht="13.5" customHeight="1">
      <c r="A428" s="69"/>
      <c r="B428" s="141"/>
      <c r="C428" s="182"/>
      <c r="D428" s="161"/>
      <c r="E428" s="179"/>
      <c r="F428" s="184"/>
      <c r="G428" s="177"/>
      <c r="H428" s="125"/>
      <c r="I428" s="114"/>
      <c r="J428" s="115"/>
      <c r="K428" s="115"/>
      <c r="L428" s="116"/>
      <c r="M428" s="117"/>
    </row>
    <row r="429" spans="1:13" s="99" customFormat="1" ht="13.5" customHeight="1">
      <c r="A429" s="69">
        <f>A402</f>
        <v>741</v>
      </c>
      <c r="B429" s="141"/>
      <c r="C429" s="174" t="str">
        <f>C402</f>
        <v>Elektromontážní práce - Silnoproud</v>
      </c>
      <c r="D429" s="151" t="s">
        <v>496</v>
      </c>
      <c r="E429" s="177"/>
      <c r="F429" s="178"/>
      <c r="G429" s="177">
        <f>SUM(G404:G428)</f>
        <v>0</v>
      </c>
      <c r="H429" s="125"/>
      <c r="I429" s="114"/>
      <c r="J429" s="115"/>
      <c r="K429" s="115"/>
      <c r="L429" s="116"/>
      <c r="M429" s="117"/>
    </row>
    <row r="430" spans="1:13" s="99" customFormat="1" ht="13.5" customHeight="1">
      <c r="A430" s="69"/>
      <c r="B430" s="141"/>
      <c r="C430" s="174"/>
      <c r="D430" s="151"/>
      <c r="E430" s="177"/>
      <c r="F430" s="178"/>
      <c r="G430" s="177"/>
      <c r="H430" s="125"/>
      <c r="I430" s="114"/>
      <c r="J430" s="115"/>
      <c r="K430" s="115"/>
      <c r="L430" s="116"/>
      <c r="M430" s="117"/>
    </row>
    <row r="431" spans="1:12" s="99" customFormat="1" ht="13.5" customHeight="1">
      <c r="A431" s="69"/>
      <c r="B431" s="141"/>
      <c r="C431" s="139"/>
      <c r="D431" s="151"/>
      <c r="E431" s="152"/>
      <c r="F431" s="178"/>
      <c r="G431" s="177"/>
      <c r="H431" s="126"/>
      <c r="I431" s="95"/>
      <c r="J431" s="106"/>
      <c r="K431" s="106"/>
      <c r="L431" s="98"/>
    </row>
    <row r="432" spans="1:12" s="99" customFormat="1" ht="13.5" customHeight="1">
      <c r="A432" s="69">
        <v>764</v>
      </c>
      <c r="B432" s="141"/>
      <c r="C432" s="139" t="s">
        <v>475</v>
      </c>
      <c r="D432" s="151"/>
      <c r="E432" s="152"/>
      <c r="F432" s="153"/>
      <c r="G432" s="152"/>
      <c r="H432" s="95"/>
      <c r="I432" s="101"/>
      <c r="J432" s="24"/>
      <c r="K432" s="24"/>
      <c r="L432" s="96"/>
    </row>
    <row r="433" spans="1:12" s="99" customFormat="1" ht="13.5" customHeight="1">
      <c r="A433" s="69"/>
      <c r="B433" s="141"/>
      <c r="C433" s="139"/>
      <c r="D433" s="151"/>
      <c r="E433" s="152"/>
      <c r="F433" s="153"/>
      <c r="G433" s="152"/>
      <c r="H433" s="95"/>
      <c r="I433" s="101"/>
      <c r="J433" s="24"/>
      <c r="K433" s="24"/>
      <c r="L433" s="98"/>
    </row>
    <row r="434" spans="1:12" s="99" customFormat="1" ht="13.5" customHeight="1">
      <c r="A434" s="69">
        <v>1</v>
      </c>
      <c r="B434" s="141" t="s">
        <v>470</v>
      </c>
      <c r="C434" s="139" t="s">
        <v>293</v>
      </c>
      <c r="D434" s="151" t="s">
        <v>499</v>
      </c>
      <c r="E434" s="152">
        <v>1</v>
      </c>
      <c r="F434" s="153"/>
      <c r="G434" s="152">
        <f>E434*F434</f>
        <v>0</v>
      </c>
      <c r="H434" s="95"/>
      <c r="I434" s="101"/>
      <c r="J434" s="24"/>
      <c r="K434" s="24"/>
      <c r="L434" s="98"/>
    </row>
    <row r="435" spans="1:12" s="99" customFormat="1" ht="13.5" customHeight="1">
      <c r="A435" s="69">
        <v>2</v>
      </c>
      <c r="B435" s="141" t="s">
        <v>551</v>
      </c>
      <c r="C435" s="139" t="s">
        <v>552</v>
      </c>
      <c r="D435" s="151" t="s">
        <v>497</v>
      </c>
      <c r="E435" s="173">
        <f>SUM(G434:G434)</f>
        <v>0</v>
      </c>
      <c r="F435" s="153"/>
      <c r="G435" s="152">
        <f>E435*F435*0.01</f>
        <v>0</v>
      </c>
      <c r="H435" s="95"/>
      <c r="I435" s="101"/>
      <c r="J435" s="24"/>
      <c r="K435" s="24"/>
      <c r="L435" s="98"/>
    </row>
    <row r="436" spans="1:12" s="99" customFormat="1" ht="13.5" customHeight="1">
      <c r="A436" s="69"/>
      <c r="B436" s="141"/>
      <c r="C436" s="139"/>
      <c r="D436" s="151"/>
      <c r="E436" s="152"/>
      <c r="F436" s="153"/>
      <c r="G436" s="152"/>
      <c r="H436" s="95"/>
      <c r="I436" s="101"/>
      <c r="J436" s="24"/>
      <c r="K436" s="24"/>
      <c r="L436" s="98"/>
    </row>
    <row r="437" spans="1:12" s="99" customFormat="1" ht="13.5" customHeight="1">
      <c r="A437" s="69">
        <f>A432</f>
        <v>764</v>
      </c>
      <c r="B437" s="141"/>
      <c r="C437" s="139" t="str">
        <f>C432</f>
        <v>Konstrukce klempířské poplastovaný plech dle PD</v>
      </c>
      <c r="D437" s="151" t="s">
        <v>496</v>
      </c>
      <c r="E437" s="152"/>
      <c r="F437" s="153"/>
      <c r="G437" s="152">
        <f>SUM(G434:G436)</f>
        <v>0</v>
      </c>
      <c r="H437" s="95"/>
      <c r="I437" s="101"/>
      <c r="J437" s="24"/>
      <c r="K437" s="24"/>
      <c r="L437" s="98"/>
    </row>
    <row r="438" spans="1:12" s="99" customFormat="1" ht="13.5" customHeight="1">
      <c r="A438" s="69"/>
      <c r="B438" s="141"/>
      <c r="C438" s="139"/>
      <c r="D438" s="151"/>
      <c r="E438" s="152"/>
      <c r="F438" s="153"/>
      <c r="G438" s="152"/>
      <c r="H438" s="95"/>
      <c r="I438" s="101"/>
      <c r="J438" s="24"/>
      <c r="K438" s="24"/>
      <c r="L438" s="98"/>
    </row>
    <row r="439" spans="1:12" s="99" customFormat="1" ht="13.5" customHeight="1">
      <c r="A439" s="69"/>
      <c r="B439" s="141"/>
      <c r="C439" s="139"/>
      <c r="D439" s="151"/>
      <c r="E439" s="152"/>
      <c r="F439" s="153"/>
      <c r="G439" s="152"/>
      <c r="H439" s="95"/>
      <c r="I439" s="101"/>
      <c r="J439" s="24"/>
      <c r="K439" s="24"/>
      <c r="L439" s="98"/>
    </row>
    <row r="440" spans="1:12" s="99" customFormat="1" ht="13.5" customHeight="1">
      <c r="A440" s="69"/>
      <c r="B440" s="141"/>
      <c r="C440" s="139"/>
      <c r="D440" s="151"/>
      <c r="E440" s="152"/>
      <c r="F440" s="153"/>
      <c r="G440" s="152"/>
      <c r="H440" s="95"/>
      <c r="I440" s="101"/>
      <c r="J440" s="24"/>
      <c r="K440" s="24"/>
      <c r="L440" s="98"/>
    </row>
    <row r="441" spans="1:12" s="99" customFormat="1" ht="13.5" customHeight="1">
      <c r="A441" s="69">
        <v>766</v>
      </c>
      <c r="B441" s="141"/>
      <c r="C441" s="139" t="s">
        <v>168</v>
      </c>
      <c r="D441" s="151"/>
      <c r="E441" s="152"/>
      <c r="F441" s="153"/>
      <c r="G441" s="152"/>
      <c r="H441" s="95"/>
      <c r="I441" s="101"/>
      <c r="J441" s="24"/>
      <c r="K441" s="24"/>
      <c r="L441" s="98"/>
    </row>
    <row r="442" spans="1:12" s="99" customFormat="1" ht="13.5" customHeight="1">
      <c r="A442" s="69"/>
      <c r="B442" s="141"/>
      <c r="C442" s="139"/>
      <c r="D442" s="151"/>
      <c r="E442" s="152"/>
      <c r="F442" s="153"/>
      <c r="G442" s="152"/>
      <c r="H442" s="95"/>
      <c r="I442" s="101"/>
      <c r="J442" s="24"/>
      <c r="K442" s="24"/>
      <c r="L442" s="98"/>
    </row>
    <row r="443" spans="1:12" s="140" customFormat="1" ht="44.25" customHeight="1">
      <c r="A443" s="112">
        <v>1</v>
      </c>
      <c r="B443" s="141" t="s">
        <v>158</v>
      </c>
      <c r="C443" s="156" t="s">
        <v>294</v>
      </c>
      <c r="D443" s="157" t="s">
        <v>394</v>
      </c>
      <c r="E443" s="153">
        <v>1</v>
      </c>
      <c r="F443" s="153"/>
      <c r="G443" s="153">
        <f aca="true" t="shared" si="11" ref="G443:G450">E443*F443</f>
        <v>0</v>
      </c>
      <c r="H443" s="146"/>
      <c r="I443" s="147"/>
      <c r="J443" s="66"/>
      <c r="K443" s="66"/>
      <c r="L443" s="142"/>
    </row>
    <row r="444" spans="1:12" s="99" customFormat="1" ht="22.5" customHeight="1">
      <c r="A444" s="69">
        <v>2</v>
      </c>
      <c r="B444" s="141" t="s">
        <v>159</v>
      </c>
      <c r="C444" s="139" t="s">
        <v>426</v>
      </c>
      <c r="D444" s="151" t="s">
        <v>499</v>
      </c>
      <c r="E444" s="152">
        <v>0.95</v>
      </c>
      <c r="F444" s="153"/>
      <c r="G444" s="152">
        <f t="shared" si="11"/>
        <v>0</v>
      </c>
      <c r="H444" s="95"/>
      <c r="I444" s="101"/>
      <c r="J444" s="24"/>
      <c r="K444" s="24"/>
      <c r="L444" s="98"/>
    </row>
    <row r="445" spans="1:12" s="99" customFormat="1" ht="12.75" customHeight="1">
      <c r="A445" s="112">
        <v>3</v>
      </c>
      <c r="B445" s="141" t="s">
        <v>160</v>
      </c>
      <c r="C445" s="139" t="s">
        <v>458</v>
      </c>
      <c r="D445" s="151" t="s">
        <v>499</v>
      </c>
      <c r="E445" s="152">
        <v>3.9</v>
      </c>
      <c r="F445" s="153"/>
      <c r="G445" s="152">
        <f t="shared" si="11"/>
        <v>0</v>
      </c>
      <c r="H445" s="95"/>
      <c r="I445" s="101"/>
      <c r="J445" s="24"/>
      <c r="K445" s="24"/>
      <c r="L445" s="98"/>
    </row>
    <row r="446" spans="1:12" s="99" customFormat="1" ht="12.75" customHeight="1">
      <c r="A446" s="69">
        <v>4</v>
      </c>
      <c r="B446" s="141" t="s">
        <v>161</v>
      </c>
      <c r="C446" s="139" t="s">
        <v>459</v>
      </c>
      <c r="D446" s="151" t="s">
        <v>499</v>
      </c>
      <c r="E446" s="152">
        <v>3.9</v>
      </c>
      <c r="F446" s="153"/>
      <c r="G446" s="152">
        <f t="shared" si="11"/>
        <v>0</v>
      </c>
      <c r="H446" s="95"/>
      <c r="I446" s="101"/>
      <c r="J446" s="24"/>
      <c r="K446" s="24"/>
      <c r="L446" s="98"/>
    </row>
    <row r="447" spans="1:12" s="99" customFormat="1" ht="14.25" customHeight="1">
      <c r="A447" s="112">
        <v>5</v>
      </c>
      <c r="B447" s="141" t="s">
        <v>296</v>
      </c>
      <c r="C447" s="139" t="s">
        <v>295</v>
      </c>
      <c r="D447" s="151" t="s">
        <v>394</v>
      </c>
      <c r="E447" s="152">
        <v>9</v>
      </c>
      <c r="F447" s="153"/>
      <c r="G447" s="152">
        <f t="shared" si="11"/>
        <v>0</v>
      </c>
      <c r="H447" s="95"/>
      <c r="I447" s="101"/>
      <c r="J447" s="24"/>
      <c r="K447" s="24"/>
      <c r="L447" s="98"/>
    </row>
    <row r="448" spans="1:12" s="99" customFormat="1" ht="22.5" customHeight="1">
      <c r="A448" s="69">
        <v>6</v>
      </c>
      <c r="B448" s="141" t="s">
        <v>162</v>
      </c>
      <c r="C448" s="139" t="s">
        <v>109</v>
      </c>
      <c r="D448" s="151" t="s">
        <v>394</v>
      </c>
      <c r="E448" s="152">
        <v>9</v>
      </c>
      <c r="F448" s="153"/>
      <c r="G448" s="152">
        <f t="shared" si="11"/>
        <v>0</v>
      </c>
      <c r="H448" s="95"/>
      <c r="I448" s="101"/>
      <c r="J448" s="24"/>
      <c r="K448" s="24"/>
      <c r="L448" s="98"/>
    </row>
    <row r="449" spans="1:12" s="99" customFormat="1" ht="12.75" customHeight="1">
      <c r="A449" s="112">
        <v>7</v>
      </c>
      <c r="B449" s="141" t="s">
        <v>116</v>
      </c>
      <c r="C449" s="139" t="s">
        <v>143</v>
      </c>
      <c r="D449" s="151" t="s">
        <v>394</v>
      </c>
      <c r="E449" s="152">
        <v>9</v>
      </c>
      <c r="F449" s="153"/>
      <c r="G449" s="152">
        <f t="shared" si="11"/>
        <v>0</v>
      </c>
      <c r="H449" s="95"/>
      <c r="I449" s="101"/>
      <c r="J449" s="24"/>
      <c r="K449" s="24"/>
      <c r="L449" s="98"/>
    </row>
    <row r="450" spans="1:12" s="99" customFormat="1" ht="12.75" customHeight="1">
      <c r="A450" s="69">
        <v>8</v>
      </c>
      <c r="B450" s="141" t="s">
        <v>297</v>
      </c>
      <c r="C450" s="139" t="s">
        <v>144</v>
      </c>
      <c r="D450" s="151" t="s">
        <v>394</v>
      </c>
      <c r="E450" s="152">
        <v>9</v>
      </c>
      <c r="F450" s="153"/>
      <c r="G450" s="152">
        <f t="shared" si="11"/>
        <v>0</v>
      </c>
      <c r="H450" s="95"/>
      <c r="I450" s="101"/>
      <c r="J450" s="24"/>
      <c r="K450" s="24"/>
      <c r="L450" s="98"/>
    </row>
    <row r="451" spans="1:12" s="99" customFormat="1" ht="13.5" customHeight="1">
      <c r="A451" s="112">
        <v>9</v>
      </c>
      <c r="B451" s="141" t="s">
        <v>553</v>
      </c>
      <c r="C451" s="139" t="s">
        <v>554</v>
      </c>
      <c r="D451" s="151" t="s">
        <v>497</v>
      </c>
      <c r="E451" s="173">
        <f>SUM(G443:G450)</f>
        <v>0</v>
      </c>
      <c r="F451" s="153"/>
      <c r="G451" s="152">
        <f>E451*F451*0.01</f>
        <v>0</v>
      </c>
      <c r="H451" s="95"/>
      <c r="I451" s="101"/>
      <c r="J451" s="24"/>
      <c r="K451" s="24"/>
      <c r="L451" s="98"/>
    </row>
    <row r="452" spans="1:12" s="99" customFormat="1" ht="13.5" customHeight="1">
      <c r="A452" s="69"/>
      <c r="B452" s="141"/>
      <c r="C452" s="139"/>
      <c r="D452" s="151"/>
      <c r="E452" s="152"/>
      <c r="F452" s="153"/>
      <c r="G452" s="152"/>
      <c r="H452" s="95"/>
      <c r="I452" s="101"/>
      <c r="J452" s="24"/>
      <c r="K452" s="24"/>
      <c r="L452" s="98"/>
    </row>
    <row r="453" spans="1:12" s="99" customFormat="1" ht="13.5" customHeight="1">
      <c r="A453" s="69">
        <f>A441</f>
        <v>766</v>
      </c>
      <c r="B453" s="141"/>
      <c r="C453" s="139" t="str">
        <f>C441</f>
        <v>Konstrukce truhlářské</v>
      </c>
      <c r="D453" s="151" t="s">
        <v>496</v>
      </c>
      <c r="E453" s="152"/>
      <c r="F453" s="153"/>
      <c r="G453" s="152">
        <f>SUM(G443:G452)</f>
        <v>0</v>
      </c>
      <c r="H453" s="95"/>
      <c r="I453" s="101"/>
      <c r="J453" s="24"/>
      <c r="K453" s="24"/>
      <c r="L453" s="98"/>
    </row>
    <row r="454" spans="1:12" s="99" customFormat="1" ht="13.5" customHeight="1">
      <c r="A454" s="69"/>
      <c r="B454" s="141"/>
      <c r="C454" s="139"/>
      <c r="D454" s="151"/>
      <c r="E454" s="152"/>
      <c r="F454" s="153"/>
      <c r="G454" s="152"/>
      <c r="H454" s="95"/>
      <c r="I454" s="101"/>
      <c r="J454" s="24"/>
      <c r="K454" s="24"/>
      <c r="L454" s="98"/>
    </row>
    <row r="455" spans="1:12" s="99" customFormat="1" ht="13.5" customHeight="1">
      <c r="A455" s="69"/>
      <c r="B455" s="141"/>
      <c r="C455" s="139"/>
      <c r="D455" s="151"/>
      <c r="E455" s="152"/>
      <c r="F455" s="153"/>
      <c r="G455" s="152"/>
      <c r="H455" s="95"/>
      <c r="I455" s="101"/>
      <c r="J455" s="24"/>
      <c r="K455" s="24"/>
      <c r="L455" s="98"/>
    </row>
    <row r="456" spans="1:12" s="99" customFormat="1" ht="13.5" customHeight="1">
      <c r="A456" s="69"/>
      <c r="B456" s="141"/>
      <c r="C456" s="139"/>
      <c r="D456" s="151"/>
      <c r="E456" s="152"/>
      <c r="F456" s="153"/>
      <c r="G456" s="152"/>
      <c r="H456" s="95"/>
      <c r="I456" s="101"/>
      <c r="J456" s="24"/>
      <c r="K456" s="24"/>
      <c r="L456" s="98"/>
    </row>
    <row r="457" spans="1:12" s="99" customFormat="1" ht="13.5" customHeight="1">
      <c r="A457" s="69"/>
      <c r="B457" s="141"/>
      <c r="C457" s="139"/>
      <c r="D457" s="151"/>
      <c r="E457" s="152"/>
      <c r="F457" s="153"/>
      <c r="G457" s="152"/>
      <c r="H457" s="95"/>
      <c r="I457" s="101"/>
      <c r="J457" s="24"/>
      <c r="K457" s="24"/>
      <c r="L457" s="98"/>
    </row>
    <row r="458" spans="1:12" s="99" customFormat="1" ht="13.5" customHeight="1">
      <c r="A458" s="69">
        <v>767</v>
      </c>
      <c r="B458" s="141"/>
      <c r="C458" s="139" t="s">
        <v>169</v>
      </c>
      <c r="D458" s="151"/>
      <c r="E458" s="152"/>
      <c r="F458" s="153"/>
      <c r="G458" s="152"/>
      <c r="H458" s="95"/>
      <c r="I458" s="101"/>
      <c r="J458" s="24"/>
      <c r="K458" s="24"/>
      <c r="L458" s="96"/>
    </row>
    <row r="459" spans="1:12" s="99" customFormat="1" ht="13.5" customHeight="1">
      <c r="A459" s="69"/>
      <c r="B459" s="141"/>
      <c r="C459" s="139"/>
      <c r="D459" s="151"/>
      <c r="E459" s="152"/>
      <c r="F459" s="153"/>
      <c r="G459" s="152"/>
      <c r="H459" s="95"/>
      <c r="I459" s="101"/>
      <c r="J459" s="24"/>
      <c r="K459" s="24"/>
      <c r="L459" s="98"/>
    </row>
    <row r="460" spans="1:12" s="99" customFormat="1" ht="38.25" customHeight="1">
      <c r="A460" s="69">
        <v>1</v>
      </c>
      <c r="B460" s="141" t="s">
        <v>163</v>
      </c>
      <c r="C460" s="139" t="s">
        <v>298</v>
      </c>
      <c r="D460" s="151" t="s">
        <v>603</v>
      </c>
      <c r="E460" s="152">
        <v>15</v>
      </c>
      <c r="F460" s="153"/>
      <c r="G460" s="152">
        <f aca="true" t="shared" si="12" ref="G460:G472">E460*F460</f>
        <v>0</v>
      </c>
      <c r="H460" s="95"/>
      <c r="I460" s="101"/>
      <c r="J460" s="24"/>
      <c r="K460" s="24"/>
      <c r="L460" s="98"/>
    </row>
    <row r="461" spans="1:12" s="99" customFormat="1" ht="33" customHeight="1">
      <c r="A461" s="69">
        <v>2</v>
      </c>
      <c r="B461" s="141" t="s">
        <v>164</v>
      </c>
      <c r="C461" s="139" t="s">
        <v>299</v>
      </c>
      <c r="D461" s="151" t="s">
        <v>115</v>
      </c>
      <c r="E461" s="152">
        <v>329.13</v>
      </c>
      <c r="F461" s="153"/>
      <c r="G461" s="152">
        <f t="shared" si="12"/>
        <v>0</v>
      </c>
      <c r="H461" s="95"/>
      <c r="I461" s="101"/>
      <c r="J461" s="24"/>
      <c r="K461" s="24"/>
      <c r="L461" s="98"/>
    </row>
    <row r="462" spans="1:12" s="99" customFormat="1" ht="32.25" customHeight="1">
      <c r="A462" s="69"/>
      <c r="B462" s="141"/>
      <c r="C462" s="139" t="s">
        <v>300</v>
      </c>
      <c r="D462" s="151"/>
      <c r="E462" s="152"/>
      <c r="F462" s="153"/>
      <c r="G462" s="152"/>
      <c r="H462" s="95"/>
      <c r="I462" s="101"/>
      <c r="J462" s="24"/>
      <c r="K462" s="24"/>
      <c r="L462" s="98"/>
    </row>
    <row r="463" spans="1:12" s="99" customFormat="1" ht="35.25" customHeight="1">
      <c r="A463" s="69">
        <v>3</v>
      </c>
      <c r="B463" s="141" t="s">
        <v>165</v>
      </c>
      <c r="C463" s="139" t="s">
        <v>301</v>
      </c>
      <c r="D463" s="151" t="s">
        <v>394</v>
      </c>
      <c r="E463" s="152">
        <v>9</v>
      </c>
      <c r="F463" s="153"/>
      <c r="G463" s="152">
        <f t="shared" si="12"/>
        <v>0</v>
      </c>
      <c r="H463" s="95"/>
      <c r="I463" s="101"/>
      <c r="J463" s="24"/>
      <c r="K463" s="24"/>
      <c r="L463" s="98"/>
    </row>
    <row r="464" spans="1:12" s="99" customFormat="1" ht="22.5" customHeight="1">
      <c r="A464" s="69"/>
      <c r="B464" s="141"/>
      <c r="C464" s="139" t="s">
        <v>302</v>
      </c>
      <c r="D464" s="151"/>
      <c r="E464" s="152"/>
      <c r="F464" s="153"/>
      <c r="G464" s="152"/>
      <c r="H464" s="95"/>
      <c r="I464" s="101"/>
      <c r="J464" s="24"/>
      <c r="K464" s="24"/>
      <c r="L464" s="98"/>
    </row>
    <row r="465" spans="1:12" s="99" customFormat="1" ht="35.25" customHeight="1">
      <c r="A465" s="69">
        <v>4</v>
      </c>
      <c r="B465" s="141" t="s">
        <v>310</v>
      </c>
      <c r="C465" s="139" t="s">
        <v>303</v>
      </c>
      <c r="D465" s="151" t="s">
        <v>394</v>
      </c>
      <c r="E465" s="152">
        <v>2</v>
      </c>
      <c r="F465" s="153"/>
      <c r="G465" s="152">
        <f t="shared" si="12"/>
        <v>0</v>
      </c>
      <c r="H465" s="95"/>
      <c r="I465" s="101"/>
      <c r="J465" s="24"/>
      <c r="K465" s="24"/>
      <c r="L465" s="98"/>
    </row>
    <row r="466" spans="1:12" s="99" customFormat="1" ht="22.5" customHeight="1">
      <c r="A466" s="69"/>
      <c r="B466" s="141"/>
      <c r="C466" s="139" t="s">
        <v>304</v>
      </c>
      <c r="D466" s="151"/>
      <c r="E466" s="152"/>
      <c r="F466" s="153"/>
      <c r="G466" s="152"/>
      <c r="H466" s="95"/>
      <c r="I466" s="101"/>
      <c r="J466" s="24"/>
      <c r="K466" s="24"/>
      <c r="L466" s="98"/>
    </row>
    <row r="467" spans="1:12" s="99" customFormat="1" ht="36" customHeight="1">
      <c r="A467" s="69">
        <v>5</v>
      </c>
      <c r="B467" s="141" t="s">
        <v>584</v>
      </c>
      <c r="C467" s="139" t="s">
        <v>305</v>
      </c>
      <c r="D467" s="151" t="s">
        <v>394</v>
      </c>
      <c r="E467" s="152">
        <v>2</v>
      </c>
      <c r="F467" s="153"/>
      <c r="G467" s="152">
        <f t="shared" si="12"/>
        <v>0</v>
      </c>
      <c r="H467" s="95"/>
      <c r="I467" s="101"/>
      <c r="J467" s="24"/>
      <c r="K467" s="24"/>
      <c r="L467" s="98"/>
    </row>
    <row r="468" spans="1:12" s="99" customFormat="1" ht="33" customHeight="1">
      <c r="A468" s="69">
        <v>6</v>
      </c>
      <c r="B468" s="141" t="s">
        <v>377</v>
      </c>
      <c r="C468" s="139" t="s">
        <v>306</v>
      </c>
      <c r="D468" s="151" t="s">
        <v>394</v>
      </c>
      <c r="E468" s="152">
        <v>1</v>
      </c>
      <c r="F468" s="153"/>
      <c r="G468" s="152">
        <f>E468*F468</f>
        <v>0</v>
      </c>
      <c r="H468" s="95"/>
      <c r="I468" s="101"/>
      <c r="J468" s="24"/>
      <c r="K468" s="24"/>
      <c r="L468" s="98"/>
    </row>
    <row r="469" spans="1:12" s="99" customFormat="1" ht="22.5" customHeight="1">
      <c r="A469" s="69"/>
      <c r="B469" s="141"/>
      <c r="C469" s="139" t="s">
        <v>307</v>
      </c>
      <c r="D469" s="151"/>
      <c r="E469" s="152"/>
      <c r="F469" s="153"/>
      <c r="G469" s="152"/>
      <c r="H469" s="95"/>
      <c r="I469" s="101"/>
      <c r="J469" s="24"/>
      <c r="K469" s="24"/>
      <c r="L469" s="98"/>
    </row>
    <row r="470" spans="1:12" s="99" customFormat="1" ht="35.25" customHeight="1">
      <c r="A470" s="69">
        <v>7</v>
      </c>
      <c r="B470" s="141" t="s">
        <v>311</v>
      </c>
      <c r="C470" s="139" t="s">
        <v>308</v>
      </c>
      <c r="D470" s="151" t="s">
        <v>394</v>
      </c>
      <c r="E470" s="152">
        <v>1</v>
      </c>
      <c r="F470" s="153"/>
      <c r="G470" s="152">
        <f>E470*F470</f>
        <v>0</v>
      </c>
      <c r="H470" s="95"/>
      <c r="I470" s="101"/>
      <c r="J470" s="24"/>
      <c r="K470" s="24"/>
      <c r="L470" s="98"/>
    </row>
    <row r="471" spans="1:12" s="99" customFormat="1" ht="22.5" customHeight="1">
      <c r="A471" s="69">
        <v>8</v>
      </c>
      <c r="B471" s="141" t="s">
        <v>312</v>
      </c>
      <c r="C471" s="139" t="s">
        <v>110</v>
      </c>
      <c r="D471" s="151" t="s">
        <v>603</v>
      </c>
      <c r="E471" s="152">
        <v>8.52</v>
      </c>
      <c r="F471" s="153"/>
      <c r="G471" s="152">
        <f t="shared" si="12"/>
        <v>0</v>
      </c>
      <c r="H471" s="95"/>
      <c r="I471" s="101"/>
      <c r="J471" s="24"/>
      <c r="K471" s="24"/>
      <c r="L471" s="98"/>
    </row>
    <row r="472" spans="1:12" s="99" customFormat="1" ht="22.5" customHeight="1">
      <c r="A472" s="69">
        <v>9</v>
      </c>
      <c r="B472" s="141" t="s">
        <v>313</v>
      </c>
      <c r="C472" s="139" t="s">
        <v>309</v>
      </c>
      <c r="D472" s="151" t="s">
        <v>394</v>
      </c>
      <c r="E472" s="152">
        <v>13</v>
      </c>
      <c r="F472" s="153"/>
      <c r="G472" s="152">
        <f t="shared" si="12"/>
        <v>0</v>
      </c>
      <c r="H472" s="95"/>
      <c r="I472" s="101"/>
      <c r="J472" s="24"/>
      <c r="K472" s="24"/>
      <c r="L472" s="98"/>
    </row>
    <row r="473" spans="1:12" s="99" customFormat="1" ht="12.75" customHeight="1">
      <c r="A473" s="69">
        <v>10</v>
      </c>
      <c r="B473" s="141" t="s">
        <v>456</v>
      </c>
      <c r="C473" s="139" t="s">
        <v>457</v>
      </c>
      <c r="D473" s="151" t="s">
        <v>497</v>
      </c>
      <c r="E473" s="173">
        <f>SUM(G460:G472)</f>
        <v>0</v>
      </c>
      <c r="F473" s="153"/>
      <c r="G473" s="152">
        <f>E473*F473*0.01</f>
        <v>0</v>
      </c>
      <c r="H473" s="95"/>
      <c r="I473" s="101"/>
      <c r="J473" s="24"/>
      <c r="K473" s="24"/>
      <c r="L473" s="98"/>
    </row>
    <row r="474" spans="1:12" s="99" customFormat="1" ht="13.5" customHeight="1">
      <c r="A474" s="69"/>
      <c r="B474" s="141"/>
      <c r="C474" s="139"/>
      <c r="D474" s="151"/>
      <c r="E474" s="152"/>
      <c r="F474" s="153"/>
      <c r="G474" s="152"/>
      <c r="H474" s="95"/>
      <c r="I474" s="101"/>
      <c r="J474" s="24"/>
      <c r="K474" s="24"/>
      <c r="L474" s="98"/>
    </row>
    <row r="475" spans="1:12" s="99" customFormat="1" ht="13.5" customHeight="1">
      <c r="A475" s="69">
        <f>A458</f>
        <v>767</v>
      </c>
      <c r="B475" s="141"/>
      <c r="C475" s="139" t="str">
        <f>C458</f>
        <v>Konstrukce zámečnické</v>
      </c>
      <c r="D475" s="151" t="s">
        <v>496</v>
      </c>
      <c r="E475" s="152"/>
      <c r="F475" s="153"/>
      <c r="G475" s="152">
        <f>SUM(G460:G474)</f>
        <v>0</v>
      </c>
      <c r="H475" s="95"/>
      <c r="I475" s="101"/>
      <c r="J475" s="24"/>
      <c r="K475" s="24"/>
      <c r="L475" s="98"/>
    </row>
    <row r="476" spans="1:12" s="99" customFormat="1" ht="13.5" customHeight="1">
      <c r="A476" s="69"/>
      <c r="B476" s="141"/>
      <c r="C476" s="139"/>
      <c r="D476" s="151"/>
      <c r="E476" s="152"/>
      <c r="F476" s="153"/>
      <c r="G476" s="152"/>
      <c r="H476" s="95"/>
      <c r="I476" s="101"/>
      <c r="J476" s="24"/>
      <c r="K476" s="24"/>
      <c r="L476" s="98"/>
    </row>
    <row r="477" spans="1:12" s="99" customFormat="1" ht="13.5" customHeight="1">
      <c r="A477" s="69"/>
      <c r="B477" s="141"/>
      <c r="C477" s="139"/>
      <c r="D477" s="151"/>
      <c r="E477" s="152"/>
      <c r="F477" s="153"/>
      <c r="G477" s="152"/>
      <c r="H477" s="95"/>
      <c r="I477" s="101"/>
      <c r="J477" s="24"/>
      <c r="K477" s="24"/>
      <c r="L477" s="98"/>
    </row>
    <row r="478" spans="1:12" s="99" customFormat="1" ht="13.5" customHeight="1">
      <c r="A478" s="69"/>
      <c r="B478" s="141"/>
      <c r="C478" s="139"/>
      <c r="D478" s="151"/>
      <c r="E478" s="152"/>
      <c r="F478" s="153"/>
      <c r="G478" s="152"/>
      <c r="H478" s="95"/>
      <c r="I478" s="101"/>
      <c r="J478" s="24"/>
      <c r="K478" s="24"/>
      <c r="L478" s="98"/>
    </row>
    <row r="479" spans="1:12" s="99" customFormat="1" ht="13.5" customHeight="1">
      <c r="A479" s="69">
        <v>771</v>
      </c>
      <c r="B479" s="141"/>
      <c r="C479" s="139" t="s">
        <v>595</v>
      </c>
      <c r="D479" s="151"/>
      <c r="E479" s="163"/>
      <c r="F479" s="164"/>
      <c r="G479" s="163"/>
      <c r="H479" s="95"/>
      <c r="I479" s="101"/>
      <c r="J479" s="24"/>
      <c r="K479" s="24"/>
      <c r="L479" s="98"/>
    </row>
    <row r="480" spans="1:12" s="99" customFormat="1" ht="13.5" customHeight="1">
      <c r="A480" s="69"/>
      <c r="B480" s="141"/>
      <c r="C480" s="139"/>
      <c r="D480" s="151"/>
      <c r="E480" s="163"/>
      <c r="F480" s="164"/>
      <c r="G480" s="163"/>
      <c r="H480" s="95"/>
      <c r="I480" s="101"/>
      <c r="J480" s="24"/>
      <c r="K480" s="24"/>
      <c r="L480" s="98"/>
    </row>
    <row r="481" spans="1:12" s="99" customFormat="1" ht="21.75" customHeight="1">
      <c r="A481" s="69">
        <v>1</v>
      </c>
      <c r="B481" s="141" t="s">
        <v>386</v>
      </c>
      <c r="C481" s="139" t="s">
        <v>608</v>
      </c>
      <c r="D481" s="162" t="s">
        <v>499</v>
      </c>
      <c r="E481" s="163">
        <v>20.1</v>
      </c>
      <c r="F481" s="164"/>
      <c r="G481" s="163">
        <f>E481*F481</f>
        <v>0</v>
      </c>
      <c r="H481" s="95"/>
      <c r="I481" s="101"/>
      <c r="J481" s="24"/>
      <c r="K481" s="24"/>
      <c r="L481" s="98"/>
    </row>
    <row r="482" spans="1:12" s="99" customFormat="1" ht="14.25" customHeight="1">
      <c r="A482" s="69"/>
      <c r="B482" s="141"/>
      <c r="C482" s="139" t="s">
        <v>314</v>
      </c>
      <c r="D482" s="162"/>
      <c r="E482" s="163"/>
      <c r="F482" s="164"/>
      <c r="G482" s="163"/>
      <c r="H482" s="95"/>
      <c r="I482" s="101"/>
      <c r="J482" s="24"/>
      <c r="K482" s="24"/>
      <c r="L482" s="98"/>
    </row>
    <row r="483" spans="1:12" s="99" customFormat="1" ht="27" customHeight="1">
      <c r="A483" s="69">
        <v>2</v>
      </c>
      <c r="B483" s="141" t="s">
        <v>596</v>
      </c>
      <c r="C483" s="139" t="s">
        <v>597</v>
      </c>
      <c r="D483" s="162" t="s">
        <v>603</v>
      </c>
      <c r="E483" s="163">
        <v>7.92</v>
      </c>
      <c r="F483" s="164"/>
      <c r="G483" s="163">
        <f>E483*F483</f>
        <v>0</v>
      </c>
      <c r="H483" s="95"/>
      <c r="I483" s="101"/>
      <c r="J483" s="24"/>
      <c r="K483" s="24"/>
      <c r="L483" s="98"/>
    </row>
    <row r="484" spans="1:12" s="99" customFormat="1" ht="12.75" customHeight="1">
      <c r="A484" s="69">
        <v>3</v>
      </c>
      <c r="B484" s="141" t="s">
        <v>598</v>
      </c>
      <c r="C484" s="139" t="s">
        <v>599</v>
      </c>
      <c r="D484" s="151" t="s">
        <v>603</v>
      </c>
      <c r="E484" s="163">
        <v>29.57</v>
      </c>
      <c r="F484" s="164"/>
      <c r="G484" s="163">
        <f>E484*F484</f>
        <v>0</v>
      </c>
      <c r="H484" s="95"/>
      <c r="I484" s="101"/>
      <c r="J484" s="24"/>
      <c r="K484" s="24"/>
      <c r="L484" s="137"/>
    </row>
    <row r="485" spans="1:12" s="99" customFormat="1" ht="22.5" customHeight="1">
      <c r="A485" s="69">
        <v>4</v>
      </c>
      <c r="B485" s="149" t="s">
        <v>609</v>
      </c>
      <c r="C485" s="148" t="s">
        <v>610</v>
      </c>
      <c r="D485" s="161" t="s">
        <v>603</v>
      </c>
      <c r="E485" s="163">
        <v>29.57</v>
      </c>
      <c r="F485" s="164"/>
      <c r="G485" s="163">
        <f>E485*F485</f>
        <v>0</v>
      </c>
      <c r="H485" s="95"/>
      <c r="I485" s="101"/>
      <c r="J485" s="24"/>
      <c r="K485" s="24"/>
      <c r="L485" s="137"/>
    </row>
    <row r="486" spans="1:12" s="99" customFormat="1" ht="22.5" customHeight="1">
      <c r="A486" s="69">
        <v>5</v>
      </c>
      <c r="B486" s="149" t="s">
        <v>611</v>
      </c>
      <c r="C486" s="148" t="s">
        <v>514</v>
      </c>
      <c r="D486" s="161" t="s">
        <v>603</v>
      </c>
      <c r="E486" s="163">
        <v>29.57</v>
      </c>
      <c r="F486" s="164"/>
      <c r="G486" s="163">
        <f>E486*F486</f>
        <v>0</v>
      </c>
      <c r="H486" s="95"/>
      <c r="I486" s="101"/>
      <c r="J486" s="24"/>
      <c r="K486" s="24"/>
      <c r="L486" s="98"/>
    </row>
    <row r="487" spans="1:12" s="99" customFormat="1" ht="15" customHeight="1">
      <c r="A487" s="69">
        <v>6</v>
      </c>
      <c r="B487" s="141" t="s">
        <v>317</v>
      </c>
      <c r="C487" s="139" t="s">
        <v>111</v>
      </c>
      <c r="D487" s="151" t="s">
        <v>394</v>
      </c>
      <c r="E487" s="163">
        <v>260</v>
      </c>
      <c r="F487" s="164"/>
      <c r="G487" s="163">
        <f>E487*F487</f>
        <v>0</v>
      </c>
      <c r="H487" s="95"/>
      <c r="I487" s="101"/>
      <c r="J487" s="24"/>
      <c r="K487" s="24"/>
      <c r="L487" s="98"/>
    </row>
    <row r="488" spans="1:12" s="99" customFormat="1" ht="15" customHeight="1">
      <c r="A488" s="69"/>
      <c r="B488" s="141"/>
      <c r="C488" s="139" t="s">
        <v>318</v>
      </c>
      <c r="D488" s="151"/>
      <c r="E488" s="163"/>
      <c r="F488" s="164"/>
      <c r="G488" s="163"/>
      <c r="H488" s="95"/>
      <c r="I488" s="101"/>
      <c r="J488" s="24"/>
      <c r="K488" s="24"/>
      <c r="L488" s="98"/>
    </row>
    <row r="489" spans="1:12" s="99" customFormat="1" ht="15" customHeight="1">
      <c r="A489" s="69"/>
      <c r="B489" s="141"/>
      <c r="C489" s="139" t="s">
        <v>319</v>
      </c>
      <c r="D489" s="151"/>
      <c r="E489" s="163"/>
      <c r="F489" s="164"/>
      <c r="G489" s="163"/>
      <c r="H489" s="95"/>
      <c r="I489" s="101"/>
      <c r="J489" s="24"/>
      <c r="K489" s="24"/>
      <c r="L489" s="98"/>
    </row>
    <row r="490" spans="1:12" s="99" customFormat="1" ht="15" customHeight="1">
      <c r="A490" s="69"/>
      <c r="B490" s="141"/>
      <c r="C490" s="139" t="s">
        <v>320</v>
      </c>
      <c r="D490" s="151"/>
      <c r="E490" s="163"/>
      <c r="F490" s="164"/>
      <c r="G490" s="163"/>
      <c r="H490" s="95"/>
      <c r="I490" s="101"/>
      <c r="J490" s="24"/>
      <c r="K490" s="24"/>
      <c r="L490" s="98"/>
    </row>
    <row r="491" spans="1:12" s="99" customFormat="1" ht="15" customHeight="1">
      <c r="A491" s="69"/>
      <c r="B491" s="141"/>
      <c r="C491" s="139" t="s">
        <v>321</v>
      </c>
      <c r="D491" s="151"/>
      <c r="E491" s="163"/>
      <c r="F491" s="164"/>
      <c r="G491" s="163"/>
      <c r="H491" s="95"/>
      <c r="I491" s="101"/>
      <c r="J491" s="24"/>
      <c r="K491" s="24"/>
      <c r="L491" s="98"/>
    </row>
    <row r="492" spans="1:12" s="99" customFormat="1" ht="15" customHeight="1">
      <c r="A492" s="69"/>
      <c r="B492" s="141"/>
      <c r="C492" s="139" t="s">
        <v>322</v>
      </c>
      <c r="D492" s="151"/>
      <c r="E492" s="163"/>
      <c r="F492" s="164"/>
      <c r="G492" s="163"/>
      <c r="H492" s="95"/>
      <c r="I492" s="101"/>
      <c r="J492" s="24"/>
      <c r="K492" s="24"/>
      <c r="L492" s="98"/>
    </row>
    <row r="493" spans="1:12" s="99" customFormat="1" ht="13.5" customHeight="1">
      <c r="A493" s="69">
        <v>7</v>
      </c>
      <c r="B493" s="141" t="s">
        <v>420</v>
      </c>
      <c r="C493" s="139" t="s">
        <v>382</v>
      </c>
      <c r="D493" s="151" t="s">
        <v>603</v>
      </c>
      <c r="E493" s="163">
        <v>7.92</v>
      </c>
      <c r="F493" s="164"/>
      <c r="G493" s="163">
        <f>E493*F493</f>
        <v>0</v>
      </c>
      <c r="H493" s="95"/>
      <c r="I493" s="101"/>
      <c r="J493" s="24"/>
      <c r="K493" s="24"/>
      <c r="L493" s="98"/>
    </row>
    <row r="494" spans="1:12" s="99" customFormat="1" ht="13.5" customHeight="1">
      <c r="A494" s="69">
        <v>8</v>
      </c>
      <c r="B494" s="141" t="s">
        <v>600</v>
      </c>
      <c r="C494" s="143" t="s">
        <v>315</v>
      </c>
      <c r="D494" s="162" t="s">
        <v>603</v>
      </c>
      <c r="E494" s="163">
        <v>36.02</v>
      </c>
      <c r="F494" s="164"/>
      <c r="G494" s="163">
        <f>E494*F494</f>
        <v>0</v>
      </c>
      <c r="H494" s="95"/>
      <c r="I494" s="101"/>
      <c r="J494" s="24"/>
      <c r="K494" s="24"/>
      <c r="L494" s="98"/>
    </row>
    <row r="495" spans="1:12" s="99" customFormat="1" ht="20.25" customHeight="1">
      <c r="A495" s="69"/>
      <c r="B495" s="141"/>
      <c r="C495" s="143" t="s">
        <v>316</v>
      </c>
      <c r="D495" s="162"/>
      <c r="E495" s="163"/>
      <c r="F495" s="164"/>
      <c r="G495" s="163"/>
      <c r="H495" s="95"/>
      <c r="I495" s="101"/>
      <c r="J495" s="24"/>
      <c r="K495" s="24"/>
      <c r="L495" s="98"/>
    </row>
    <row r="496" spans="1:12" s="99" customFormat="1" ht="13.5" customHeight="1">
      <c r="A496" s="69">
        <v>9</v>
      </c>
      <c r="B496" s="141" t="s">
        <v>601</v>
      </c>
      <c r="C496" s="143" t="s">
        <v>602</v>
      </c>
      <c r="D496" s="162" t="s">
        <v>499</v>
      </c>
      <c r="E496" s="163">
        <v>7.1</v>
      </c>
      <c r="F496" s="164"/>
      <c r="G496" s="163">
        <f>E496*F496</f>
        <v>0</v>
      </c>
      <c r="H496" s="95"/>
      <c r="I496" s="101"/>
      <c r="J496" s="24"/>
      <c r="K496" s="24"/>
      <c r="L496" s="98"/>
    </row>
    <row r="497" spans="1:12" s="99" customFormat="1" ht="12.75" customHeight="1">
      <c r="A497" s="69">
        <v>10</v>
      </c>
      <c r="B497" s="141" t="s">
        <v>624</v>
      </c>
      <c r="C497" s="139" t="s">
        <v>625</v>
      </c>
      <c r="D497" s="151" t="s">
        <v>497</v>
      </c>
      <c r="E497" s="181">
        <f>SUM(G481:G496)</f>
        <v>0</v>
      </c>
      <c r="F497" s="164"/>
      <c r="G497" s="163">
        <f>E497*F497*0.01</f>
        <v>0</v>
      </c>
      <c r="H497" s="95"/>
      <c r="I497" s="101"/>
      <c r="J497" s="24"/>
      <c r="K497" s="24"/>
      <c r="L497" s="98"/>
    </row>
    <row r="498" spans="1:12" s="99" customFormat="1" ht="13.5" customHeight="1">
      <c r="A498" s="69"/>
      <c r="B498" s="141"/>
      <c r="C498" s="139"/>
      <c r="D498" s="151"/>
      <c r="E498" s="181"/>
      <c r="F498" s="164"/>
      <c r="G498" s="163"/>
      <c r="H498" s="95"/>
      <c r="I498" s="101"/>
      <c r="J498" s="24"/>
      <c r="K498" s="24"/>
      <c r="L498" s="98"/>
    </row>
    <row r="499" spans="1:12" s="99" customFormat="1" ht="13.5" customHeight="1">
      <c r="A499" s="69">
        <f>A479</f>
        <v>771</v>
      </c>
      <c r="B499" s="141"/>
      <c r="C499" s="139" t="str">
        <f>C479</f>
        <v>Podlahy z dlaždic</v>
      </c>
      <c r="D499" s="151" t="s">
        <v>496</v>
      </c>
      <c r="E499" s="163"/>
      <c r="F499" s="164"/>
      <c r="G499" s="163">
        <f>SUM(G481:G497)</f>
        <v>0</v>
      </c>
      <c r="H499" s="95"/>
      <c r="I499" s="101"/>
      <c r="J499" s="24"/>
      <c r="K499" s="24"/>
      <c r="L499" s="98"/>
    </row>
    <row r="500" spans="1:12" s="99" customFormat="1" ht="13.5" customHeight="1">
      <c r="A500" s="69"/>
      <c r="B500" s="141"/>
      <c r="C500" s="139"/>
      <c r="D500" s="151"/>
      <c r="E500" s="152"/>
      <c r="F500" s="153"/>
      <c r="G500" s="152"/>
      <c r="H500" s="95"/>
      <c r="I500" s="101"/>
      <c r="J500" s="24"/>
      <c r="K500" s="24"/>
      <c r="L500" s="98"/>
    </row>
    <row r="501" spans="1:12" s="99" customFormat="1" ht="13.5" customHeight="1">
      <c r="A501" s="69"/>
      <c r="B501" s="141"/>
      <c r="C501" s="139"/>
      <c r="D501" s="151"/>
      <c r="E501" s="152"/>
      <c r="F501" s="153"/>
      <c r="G501" s="152"/>
      <c r="H501" s="95"/>
      <c r="I501" s="101"/>
      <c r="J501" s="24"/>
      <c r="K501" s="24"/>
      <c r="L501" s="98"/>
    </row>
    <row r="502" spans="1:12" s="99" customFormat="1" ht="13.5" customHeight="1">
      <c r="A502" s="69"/>
      <c r="B502" s="141"/>
      <c r="C502" s="139"/>
      <c r="D502" s="151"/>
      <c r="E502" s="152"/>
      <c r="F502" s="153"/>
      <c r="G502" s="152"/>
      <c r="H502" s="95"/>
      <c r="I502" s="101"/>
      <c r="J502" s="24"/>
      <c r="K502" s="24"/>
      <c r="L502" s="98"/>
    </row>
    <row r="503" spans="1:12" s="99" customFormat="1" ht="12.75" customHeight="1">
      <c r="A503" s="69">
        <v>781</v>
      </c>
      <c r="B503" s="141"/>
      <c r="C503" s="139" t="s">
        <v>379</v>
      </c>
      <c r="D503" s="151"/>
      <c r="E503" s="163"/>
      <c r="F503" s="164"/>
      <c r="G503" s="163"/>
      <c r="H503" s="95"/>
      <c r="I503" s="101"/>
      <c r="J503" s="24"/>
      <c r="K503" s="24"/>
      <c r="L503" s="98"/>
    </row>
    <row r="504" spans="1:12" s="99" customFormat="1" ht="12.75" customHeight="1">
      <c r="A504" s="69"/>
      <c r="B504" s="141"/>
      <c r="C504" s="139"/>
      <c r="D504" s="151"/>
      <c r="E504" s="163"/>
      <c r="F504" s="164"/>
      <c r="G504" s="163"/>
      <c r="H504" s="95"/>
      <c r="I504" s="101"/>
      <c r="J504" s="24"/>
      <c r="K504" s="24"/>
      <c r="L504" s="98"/>
    </row>
    <row r="505" spans="1:12" s="99" customFormat="1" ht="22.5" customHeight="1">
      <c r="A505" s="69">
        <v>1</v>
      </c>
      <c r="B505" s="141" t="s">
        <v>380</v>
      </c>
      <c r="C505" s="143" t="s">
        <v>112</v>
      </c>
      <c r="D505" s="162" t="s">
        <v>603</v>
      </c>
      <c r="E505" s="163">
        <v>59.01</v>
      </c>
      <c r="F505" s="164"/>
      <c r="G505" s="163">
        <f aca="true" t="shared" si="13" ref="G505:G510">E505*F505</f>
        <v>0</v>
      </c>
      <c r="H505" s="95"/>
      <c r="I505" s="101"/>
      <c r="J505" s="24"/>
      <c r="K505" s="24"/>
      <c r="L505" s="137"/>
    </row>
    <row r="506" spans="1:12" s="99" customFormat="1" ht="12.75" customHeight="1">
      <c r="A506" s="69"/>
      <c r="B506" s="141"/>
      <c r="C506" s="143" t="s">
        <v>323</v>
      </c>
      <c r="D506" s="162"/>
      <c r="E506" s="163"/>
      <c r="F506" s="164"/>
      <c r="G506" s="163"/>
      <c r="H506" s="95"/>
      <c r="I506" s="101"/>
      <c r="J506" s="24"/>
      <c r="K506" s="24"/>
      <c r="L506" s="137"/>
    </row>
    <row r="507" spans="1:12" s="99" customFormat="1" ht="13.5" customHeight="1">
      <c r="A507" s="69">
        <v>2</v>
      </c>
      <c r="B507" s="141" t="s">
        <v>381</v>
      </c>
      <c r="C507" s="143" t="s">
        <v>382</v>
      </c>
      <c r="D507" s="162" t="s">
        <v>603</v>
      </c>
      <c r="E507" s="163">
        <v>59.01</v>
      </c>
      <c r="F507" s="164"/>
      <c r="G507" s="163">
        <f t="shared" si="13"/>
        <v>0</v>
      </c>
      <c r="H507" s="95"/>
      <c r="I507" s="101"/>
      <c r="J507" s="24"/>
      <c r="K507" s="24"/>
      <c r="L507" s="98"/>
    </row>
    <row r="508" spans="1:12" s="99" customFormat="1" ht="13.5" customHeight="1">
      <c r="A508" s="69">
        <v>3</v>
      </c>
      <c r="B508" s="141" t="s">
        <v>383</v>
      </c>
      <c r="C508" s="143" t="s">
        <v>621</v>
      </c>
      <c r="D508" s="162" t="s">
        <v>603</v>
      </c>
      <c r="E508" s="163">
        <v>64.91</v>
      </c>
      <c r="F508" s="164"/>
      <c r="G508" s="163">
        <f t="shared" si="13"/>
        <v>0</v>
      </c>
      <c r="H508" s="95"/>
      <c r="I508" s="101"/>
      <c r="J508" s="24"/>
      <c r="K508" s="24"/>
      <c r="L508" s="98"/>
    </row>
    <row r="509" spans="1:12" s="99" customFormat="1" ht="13.5" customHeight="1">
      <c r="A509" s="69"/>
      <c r="B509" s="141"/>
      <c r="C509" s="143" t="s">
        <v>324</v>
      </c>
      <c r="D509" s="162"/>
      <c r="E509" s="163"/>
      <c r="F509" s="164"/>
      <c r="G509" s="163"/>
      <c r="H509" s="95"/>
      <c r="I509" s="101"/>
      <c r="J509" s="24"/>
      <c r="K509" s="24"/>
      <c r="L509" s="98"/>
    </row>
    <row r="510" spans="1:12" s="99" customFormat="1" ht="13.5" customHeight="1">
      <c r="A510" s="69">
        <v>4</v>
      </c>
      <c r="B510" s="141" t="s">
        <v>622</v>
      </c>
      <c r="C510" s="143" t="s">
        <v>623</v>
      </c>
      <c r="D510" s="162" t="s">
        <v>499</v>
      </c>
      <c r="E510" s="163">
        <v>47.21</v>
      </c>
      <c r="F510" s="164"/>
      <c r="G510" s="163">
        <f t="shared" si="13"/>
        <v>0</v>
      </c>
      <c r="H510" s="95"/>
      <c r="I510" s="101"/>
      <c r="J510" s="24"/>
      <c r="K510" s="24"/>
      <c r="L510" s="98"/>
    </row>
    <row r="511" spans="1:12" s="99" customFormat="1" ht="13.5" customHeight="1">
      <c r="A511" s="69">
        <v>5</v>
      </c>
      <c r="B511" s="141" t="s">
        <v>626</v>
      </c>
      <c r="C511" s="139" t="s">
        <v>568</v>
      </c>
      <c r="D511" s="151" t="s">
        <v>497</v>
      </c>
      <c r="E511" s="163">
        <f>SUM(G505:G510)</f>
        <v>0</v>
      </c>
      <c r="F511" s="164"/>
      <c r="G511" s="163">
        <f>E511*F511*0.01</f>
        <v>0</v>
      </c>
      <c r="H511" s="95"/>
      <c r="I511" s="101"/>
      <c r="J511" s="24"/>
      <c r="K511" s="24"/>
      <c r="L511" s="98"/>
    </row>
    <row r="512" spans="1:12" s="99" customFormat="1" ht="13.5" customHeight="1">
      <c r="A512" s="69"/>
      <c r="B512" s="141"/>
      <c r="C512" s="139"/>
      <c r="D512" s="151"/>
      <c r="E512" s="163"/>
      <c r="F512" s="164"/>
      <c r="G512" s="163"/>
      <c r="H512" s="95"/>
      <c r="I512" s="101"/>
      <c r="J512" s="24"/>
      <c r="K512" s="24"/>
      <c r="L512" s="98"/>
    </row>
    <row r="513" spans="1:12" s="99" customFormat="1" ht="13.5" customHeight="1">
      <c r="A513" s="69">
        <f>A503</f>
        <v>781</v>
      </c>
      <c r="B513" s="141"/>
      <c r="C513" s="139" t="str">
        <f>C503</f>
        <v>Obklady keramické</v>
      </c>
      <c r="D513" s="151" t="s">
        <v>496</v>
      </c>
      <c r="E513" s="163"/>
      <c r="F513" s="164"/>
      <c r="G513" s="163">
        <f>SUM(G505:G512)</f>
        <v>0</v>
      </c>
      <c r="H513" s="95"/>
      <c r="I513" s="101"/>
      <c r="J513" s="24"/>
      <c r="K513" s="24"/>
      <c r="L513" s="98"/>
    </row>
    <row r="514" spans="1:12" s="99" customFormat="1" ht="13.5" customHeight="1">
      <c r="A514" s="69"/>
      <c r="B514" s="141"/>
      <c r="C514" s="139"/>
      <c r="D514" s="151"/>
      <c r="E514" s="163"/>
      <c r="F514" s="164"/>
      <c r="G514" s="163"/>
      <c r="H514" s="95"/>
      <c r="I514" s="101"/>
      <c r="J514" s="24"/>
      <c r="K514" s="24"/>
      <c r="L514" s="98"/>
    </row>
    <row r="515" spans="1:12" s="99" customFormat="1" ht="13.5" customHeight="1">
      <c r="A515" s="69"/>
      <c r="B515" s="141"/>
      <c r="C515" s="139"/>
      <c r="D515" s="151"/>
      <c r="E515" s="163"/>
      <c r="F515" s="164"/>
      <c r="G515" s="163"/>
      <c r="H515" s="95"/>
      <c r="I515" s="101"/>
      <c r="J515" s="24"/>
      <c r="K515" s="24"/>
      <c r="L515" s="98"/>
    </row>
    <row r="516" spans="1:12" s="99" customFormat="1" ht="13.5" customHeight="1">
      <c r="A516" s="69">
        <v>783</v>
      </c>
      <c r="B516" s="141"/>
      <c r="C516" s="139" t="s">
        <v>630</v>
      </c>
      <c r="D516" s="151"/>
      <c r="E516" s="152"/>
      <c r="F516" s="153"/>
      <c r="G516" s="152"/>
      <c r="H516" s="95"/>
      <c r="I516" s="101"/>
      <c r="J516" s="24"/>
      <c r="K516" s="24"/>
      <c r="L516" s="96"/>
    </row>
    <row r="517" spans="1:12" s="99" customFormat="1" ht="13.5" customHeight="1">
      <c r="A517" s="69"/>
      <c r="B517" s="141"/>
      <c r="C517" s="139"/>
      <c r="D517" s="151"/>
      <c r="E517" s="152"/>
      <c r="F517" s="153"/>
      <c r="G517" s="152"/>
      <c r="H517" s="95"/>
      <c r="I517" s="101"/>
      <c r="J517" s="24"/>
      <c r="K517" s="24"/>
      <c r="L517" s="96"/>
    </row>
    <row r="518" spans="1:12" s="99" customFormat="1" ht="13.5" customHeight="1">
      <c r="A518" s="69">
        <v>1</v>
      </c>
      <c r="B518" s="141" t="s">
        <v>638</v>
      </c>
      <c r="C518" s="139" t="s">
        <v>328</v>
      </c>
      <c r="D518" s="151" t="s">
        <v>603</v>
      </c>
      <c r="E518" s="152">
        <v>125.65</v>
      </c>
      <c r="F518" s="153"/>
      <c r="G518" s="152">
        <f aca="true" t="shared" si="14" ref="G518:G524">E518*F518</f>
        <v>0</v>
      </c>
      <c r="H518" s="95"/>
      <c r="I518" s="101"/>
      <c r="J518" s="24"/>
      <c r="K518" s="24"/>
      <c r="L518" s="98"/>
    </row>
    <row r="519" spans="1:12" s="99" customFormat="1" ht="14.25" customHeight="1">
      <c r="A519" s="69"/>
      <c r="B519" s="141"/>
      <c r="C519" s="139" t="s">
        <v>327</v>
      </c>
      <c r="D519" s="151"/>
      <c r="E519" s="152"/>
      <c r="F519" s="153"/>
      <c r="G519" s="152"/>
      <c r="H519" s="95"/>
      <c r="I519" s="101"/>
      <c r="J519" s="24"/>
      <c r="K519" s="24"/>
      <c r="L519" s="137"/>
    </row>
    <row r="520" spans="1:12" s="99" customFormat="1" ht="13.5" customHeight="1">
      <c r="A520" s="69">
        <v>2</v>
      </c>
      <c r="B520" s="141" t="s">
        <v>619</v>
      </c>
      <c r="C520" s="139" t="s">
        <v>326</v>
      </c>
      <c r="D520" s="151" t="s">
        <v>603</v>
      </c>
      <c r="E520" s="152">
        <v>125.65</v>
      </c>
      <c r="F520" s="153"/>
      <c r="G520" s="152">
        <f>E520*F520</f>
        <v>0</v>
      </c>
      <c r="H520" s="95"/>
      <c r="I520" s="101"/>
      <c r="J520" s="24"/>
      <c r="K520" s="24"/>
      <c r="L520" s="98"/>
    </row>
    <row r="521" spans="1:12" s="99" customFormat="1" ht="23.25" customHeight="1">
      <c r="A521" s="69">
        <v>3</v>
      </c>
      <c r="B521" s="141" t="s">
        <v>569</v>
      </c>
      <c r="C521" s="139" t="s">
        <v>547</v>
      </c>
      <c r="D521" s="151" t="s">
        <v>603</v>
      </c>
      <c r="E521" s="152">
        <v>56.84</v>
      </c>
      <c r="F521" s="153"/>
      <c r="G521" s="152">
        <f t="shared" si="14"/>
        <v>0</v>
      </c>
      <c r="H521" s="95"/>
      <c r="I521" s="101"/>
      <c r="J521" s="24"/>
      <c r="K521" s="24"/>
      <c r="L521" s="98"/>
    </row>
    <row r="522" spans="1:12" s="99" customFormat="1" ht="14.25" customHeight="1">
      <c r="A522" s="69"/>
      <c r="B522" s="141"/>
      <c r="C522" s="139" t="s">
        <v>325</v>
      </c>
      <c r="D522" s="151"/>
      <c r="E522" s="152"/>
      <c r="F522" s="153"/>
      <c r="G522" s="152"/>
      <c r="H522" s="95"/>
      <c r="I522" s="101"/>
      <c r="J522" s="24"/>
      <c r="K522" s="24"/>
      <c r="L522" s="98"/>
    </row>
    <row r="523" spans="1:12" s="99" customFormat="1" ht="13.5" customHeight="1">
      <c r="A523" s="69">
        <v>4</v>
      </c>
      <c r="B523" s="141" t="s">
        <v>333</v>
      </c>
      <c r="C523" s="139" t="s">
        <v>546</v>
      </c>
      <c r="D523" s="151" t="s">
        <v>394</v>
      </c>
      <c r="E523" s="152">
        <v>22</v>
      </c>
      <c r="F523" s="153"/>
      <c r="G523" s="152">
        <f t="shared" si="14"/>
        <v>0</v>
      </c>
      <c r="H523" s="95"/>
      <c r="I523" s="101"/>
      <c r="J523" s="24"/>
      <c r="K523" s="24"/>
      <c r="L523" s="98"/>
    </row>
    <row r="524" spans="1:12" s="99" customFormat="1" ht="23.25" customHeight="1">
      <c r="A524" s="69">
        <v>5</v>
      </c>
      <c r="B524" s="141" t="s">
        <v>329</v>
      </c>
      <c r="C524" s="139" t="s">
        <v>330</v>
      </c>
      <c r="D524" s="151" t="s">
        <v>603</v>
      </c>
      <c r="E524" s="152">
        <v>103.4</v>
      </c>
      <c r="F524" s="153"/>
      <c r="G524" s="152">
        <f t="shared" si="14"/>
        <v>0</v>
      </c>
      <c r="H524" s="95"/>
      <c r="I524" s="101"/>
      <c r="J524" s="24"/>
      <c r="K524" s="24"/>
      <c r="L524" s="98"/>
    </row>
    <row r="525" spans="1:12" s="99" customFormat="1" ht="13.5" customHeight="1">
      <c r="A525" s="69"/>
      <c r="B525" s="141"/>
      <c r="C525" s="139" t="s">
        <v>331</v>
      </c>
      <c r="D525" s="151"/>
      <c r="E525" s="152"/>
      <c r="F525" s="153"/>
      <c r="G525" s="152"/>
      <c r="H525" s="95"/>
      <c r="I525" s="101"/>
      <c r="J525" s="24"/>
      <c r="K525" s="24"/>
      <c r="L525" s="98"/>
    </row>
    <row r="526" spans="1:12" s="99" customFormat="1" ht="13.5" customHeight="1">
      <c r="A526" s="69"/>
      <c r="B526" s="141"/>
      <c r="C526" s="139" t="s">
        <v>332</v>
      </c>
      <c r="D526" s="151"/>
      <c r="E526" s="152"/>
      <c r="F526" s="153"/>
      <c r="G526" s="152"/>
      <c r="H526" s="95"/>
      <c r="I526" s="101"/>
      <c r="J526" s="24"/>
      <c r="K526" s="24"/>
      <c r="L526" s="98"/>
    </row>
    <row r="527" spans="1:12" s="99" customFormat="1" ht="12.75" customHeight="1">
      <c r="A527" s="69"/>
      <c r="B527" s="141"/>
      <c r="C527" s="139"/>
      <c r="D527" s="151"/>
      <c r="E527" s="152"/>
      <c r="F527" s="153"/>
      <c r="G527" s="152"/>
      <c r="H527" s="95"/>
      <c r="I527" s="101"/>
      <c r="J527" s="24"/>
      <c r="K527" s="24"/>
      <c r="L527" s="98"/>
    </row>
    <row r="528" spans="1:12" s="99" customFormat="1" ht="12.75" customHeight="1">
      <c r="A528" s="69">
        <f>A516</f>
        <v>783</v>
      </c>
      <c r="B528" s="141"/>
      <c r="C528" s="139" t="str">
        <f>C516</f>
        <v>Nátěry</v>
      </c>
      <c r="D528" s="151" t="s">
        <v>496</v>
      </c>
      <c r="E528" s="152"/>
      <c r="F528" s="153"/>
      <c r="G528" s="152">
        <f>SUM(G518:G526)</f>
        <v>0</v>
      </c>
      <c r="H528" s="95"/>
      <c r="I528" s="101"/>
      <c r="J528" s="24"/>
      <c r="K528" s="24"/>
      <c r="L528" s="98"/>
    </row>
    <row r="529" spans="1:12" s="99" customFormat="1" ht="12.75" customHeight="1">
      <c r="A529" s="69"/>
      <c r="B529" s="141"/>
      <c r="C529" s="139"/>
      <c r="D529" s="151"/>
      <c r="E529" s="152"/>
      <c r="F529" s="153"/>
      <c r="G529" s="152"/>
      <c r="H529" s="95"/>
      <c r="I529" s="101"/>
      <c r="J529" s="24"/>
      <c r="K529" s="24"/>
      <c r="L529" s="98"/>
    </row>
    <row r="530" spans="1:12" s="99" customFormat="1" ht="12.75" customHeight="1">
      <c r="A530" s="69"/>
      <c r="B530" s="141"/>
      <c r="C530" s="139"/>
      <c r="D530" s="151"/>
      <c r="E530" s="152"/>
      <c r="F530" s="153"/>
      <c r="G530" s="152"/>
      <c r="H530" s="95"/>
      <c r="I530" s="101"/>
      <c r="J530" s="24"/>
      <c r="K530" s="24"/>
      <c r="L530" s="98"/>
    </row>
    <row r="531" spans="1:12" s="99" customFormat="1" ht="12.75" customHeight="1">
      <c r="A531" s="69"/>
      <c r="B531" s="141"/>
      <c r="C531" s="139"/>
      <c r="D531" s="151"/>
      <c r="E531" s="152"/>
      <c r="F531" s="153"/>
      <c r="G531" s="152"/>
      <c r="H531" s="95"/>
      <c r="I531" s="101"/>
      <c r="J531" s="24"/>
      <c r="K531" s="24"/>
      <c r="L531" s="98"/>
    </row>
    <row r="532" spans="1:12" s="99" customFormat="1" ht="12.75" customHeight="1">
      <c r="A532" s="69">
        <v>784</v>
      </c>
      <c r="B532" s="141"/>
      <c r="C532" s="139" t="s">
        <v>631</v>
      </c>
      <c r="D532" s="151"/>
      <c r="E532" s="152"/>
      <c r="F532" s="153"/>
      <c r="G532" s="152"/>
      <c r="H532" s="95"/>
      <c r="I532" s="101"/>
      <c r="J532" s="24"/>
      <c r="K532" s="24"/>
      <c r="L532" s="96"/>
    </row>
    <row r="533" spans="1:12" s="99" customFormat="1" ht="12.75" customHeight="1">
      <c r="A533" s="69"/>
      <c r="B533" s="141"/>
      <c r="C533" s="139"/>
      <c r="D533" s="151"/>
      <c r="E533" s="152"/>
      <c r="F533" s="153"/>
      <c r="G533" s="152"/>
      <c r="H533" s="95"/>
      <c r="I533" s="101"/>
      <c r="J533" s="24"/>
      <c r="K533" s="24"/>
      <c r="L533" s="98"/>
    </row>
    <row r="534" spans="1:12" s="99" customFormat="1" ht="12.75" customHeight="1">
      <c r="A534" s="69">
        <v>1</v>
      </c>
      <c r="B534" s="141" t="s">
        <v>523</v>
      </c>
      <c r="C534" s="143" t="s">
        <v>524</v>
      </c>
      <c r="D534" s="151" t="s">
        <v>603</v>
      </c>
      <c r="E534" s="152">
        <v>547.72</v>
      </c>
      <c r="F534" s="153"/>
      <c r="G534" s="152">
        <f>E534*F534</f>
        <v>0</v>
      </c>
      <c r="H534" s="95"/>
      <c r="I534" s="101"/>
      <c r="J534" s="24"/>
      <c r="K534" s="24"/>
      <c r="L534" s="98"/>
    </row>
    <row r="535" spans="1:12" s="99" customFormat="1" ht="12.75" customHeight="1">
      <c r="A535" s="69"/>
      <c r="B535" s="141"/>
      <c r="C535" s="143" t="s">
        <v>334</v>
      </c>
      <c r="D535" s="151"/>
      <c r="E535" s="152"/>
      <c r="F535" s="153"/>
      <c r="G535" s="152"/>
      <c r="H535" s="95"/>
      <c r="I535" s="101"/>
      <c r="J535" s="24"/>
      <c r="K535" s="24"/>
      <c r="L535" s="98"/>
    </row>
    <row r="536" spans="1:12" s="99" customFormat="1" ht="22.5" customHeight="1">
      <c r="A536" s="69">
        <v>2</v>
      </c>
      <c r="B536" s="141" t="s">
        <v>525</v>
      </c>
      <c r="C536" s="139" t="s">
        <v>527</v>
      </c>
      <c r="D536" s="151" t="s">
        <v>603</v>
      </c>
      <c r="E536" s="152">
        <v>728.99</v>
      </c>
      <c r="F536" s="153"/>
      <c r="G536" s="152">
        <f>E536*F536</f>
        <v>0</v>
      </c>
      <c r="H536" s="95"/>
      <c r="I536" s="101"/>
      <c r="J536" s="24"/>
      <c r="K536" s="24"/>
      <c r="L536" s="98"/>
    </row>
    <row r="537" spans="1:12" s="99" customFormat="1" ht="24.75" customHeight="1">
      <c r="A537" s="69"/>
      <c r="B537" s="141"/>
      <c r="C537" s="139" t="s">
        <v>335</v>
      </c>
      <c r="D537" s="151"/>
      <c r="E537" s="152"/>
      <c r="F537" s="153"/>
      <c r="G537" s="152"/>
      <c r="H537" s="95"/>
      <c r="I537" s="101"/>
      <c r="J537" s="24"/>
      <c r="K537" s="24"/>
      <c r="L537" s="98"/>
    </row>
    <row r="538" spans="1:12" s="99" customFormat="1" ht="13.5" customHeight="1">
      <c r="A538" s="69"/>
      <c r="B538" s="141"/>
      <c r="C538" s="139"/>
      <c r="D538" s="151"/>
      <c r="E538" s="152"/>
      <c r="F538" s="153"/>
      <c r="G538" s="152"/>
      <c r="H538" s="95"/>
      <c r="I538" s="101"/>
      <c r="J538" s="24"/>
      <c r="K538" s="24"/>
      <c r="L538" s="98"/>
    </row>
    <row r="539" spans="1:12" s="99" customFormat="1" ht="13.5" customHeight="1">
      <c r="A539" s="69">
        <f>A532</f>
        <v>784</v>
      </c>
      <c r="B539" s="141"/>
      <c r="C539" s="139" t="str">
        <f>C532</f>
        <v>Malby</v>
      </c>
      <c r="D539" s="151" t="s">
        <v>496</v>
      </c>
      <c r="E539" s="152"/>
      <c r="F539" s="153"/>
      <c r="G539" s="152">
        <f>SUM(G534:G537)</f>
        <v>0</v>
      </c>
      <c r="H539" s="95"/>
      <c r="I539" s="101"/>
      <c r="J539" s="24"/>
      <c r="K539" s="24"/>
      <c r="L539" s="98"/>
    </row>
    <row r="540" spans="1:12" s="99" customFormat="1" ht="13.5" customHeight="1">
      <c r="A540" s="69"/>
      <c r="B540" s="141"/>
      <c r="C540" s="139"/>
      <c r="D540" s="151"/>
      <c r="E540" s="152"/>
      <c r="F540" s="153"/>
      <c r="G540" s="152"/>
      <c r="H540" s="95"/>
      <c r="I540" s="101"/>
      <c r="J540" s="24"/>
      <c r="K540" s="24"/>
      <c r="L540" s="107"/>
    </row>
    <row r="541" spans="1:12" s="99" customFormat="1" ht="13.5" customHeight="1">
      <c r="A541" s="69"/>
      <c r="B541" s="141"/>
      <c r="C541" s="139"/>
      <c r="D541" s="151"/>
      <c r="E541" s="152"/>
      <c r="F541" s="153"/>
      <c r="G541" s="152"/>
      <c r="H541" s="95"/>
      <c r="I541" s="101"/>
      <c r="J541" s="24"/>
      <c r="K541" s="24"/>
      <c r="L541" s="107"/>
    </row>
    <row r="542" spans="1:12" s="99" customFormat="1" ht="13.5" customHeight="1">
      <c r="A542" s="69"/>
      <c r="B542" s="141"/>
      <c r="C542" s="139"/>
      <c r="D542" s="151"/>
      <c r="E542" s="152"/>
      <c r="F542" s="153"/>
      <c r="G542" s="152"/>
      <c r="H542" s="95"/>
      <c r="I542" s="101"/>
      <c r="J542" s="24"/>
      <c r="K542" s="24"/>
      <c r="L542" s="107"/>
    </row>
    <row r="543" spans="1:8" ht="11.25" customHeight="1">
      <c r="A543" s="141">
        <v>95</v>
      </c>
      <c r="B543" s="141"/>
      <c r="C543" s="139" t="s">
        <v>502</v>
      </c>
      <c r="D543" s="151"/>
      <c r="E543" s="152"/>
      <c r="F543" s="153"/>
      <c r="G543" s="152"/>
      <c r="H543" s="106"/>
    </row>
    <row r="544" spans="1:8" ht="11.25" customHeight="1">
      <c r="A544" s="141"/>
      <c r="B544" s="141"/>
      <c r="C544" s="139"/>
      <c r="D544" s="151"/>
      <c r="E544" s="152"/>
      <c r="F544" s="153"/>
      <c r="G544" s="152"/>
      <c r="H544" s="106"/>
    </row>
    <row r="545" spans="1:8" ht="11.25" customHeight="1">
      <c r="A545" s="141">
        <v>1</v>
      </c>
      <c r="B545" s="141" t="s">
        <v>503</v>
      </c>
      <c r="C545" s="143" t="s">
        <v>590</v>
      </c>
      <c r="D545" s="151" t="s">
        <v>620</v>
      </c>
      <c r="E545" s="152">
        <v>1</v>
      </c>
      <c r="F545" s="153"/>
      <c r="G545" s="152">
        <f>E545*F545</f>
        <v>0</v>
      </c>
      <c r="H545" s="106"/>
    </row>
    <row r="546" spans="1:8" ht="11.25" customHeight="1">
      <c r="A546" s="141">
        <v>2</v>
      </c>
      <c r="B546" s="141" t="s">
        <v>504</v>
      </c>
      <c r="C546" s="143" t="s">
        <v>129</v>
      </c>
      <c r="D546" s="151" t="s">
        <v>620</v>
      </c>
      <c r="E546" s="152">
        <v>1</v>
      </c>
      <c r="F546" s="153"/>
      <c r="G546" s="152">
        <f aca="true" t="shared" si="15" ref="G546:G553">E546*F546</f>
        <v>0</v>
      </c>
      <c r="H546" s="106"/>
    </row>
    <row r="547" spans="1:8" ht="11.25" customHeight="1">
      <c r="A547" s="141">
        <v>3</v>
      </c>
      <c r="B547" s="141" t="s">
        <v>505</v>
      </c>
      <c r="C547" s="143" t="s">
        <v>336</v>
      </c>
      <c r="D547" s="151" t="s">
        <v>620</v>
      </c>
      <c r="E547" s="152">
        <v>1</v>
      </c>
      <c r="F547" s="153"/>
      <c r="G547" s="152">
        <f t="shared" si="15"/>
        <v>0</v>
      </c>
      <c r="H547" s="106"/>
    </row>
    <row r="548" spans="1:8" ht="11.25" customHeight="1">
      <c r="A548" s="141">
        <v>4</v>
      </c>
      <c r="B548" s="141" t="s">
        <v>506</v>
      </c>
      <c r="C548" s="143" t="s">
        <v>521</v>
      </c>
      <c r="D548" s="151" t="s">
        <v>620</v>
      </c>
      <c r="E548" s="152">
        <v>1</v>
      </c>
      <c r="F548" s="153"/>
      <c r="G548" s="152">
        <f t="shared" si="15"/>
        <v>0</v>
      </c>
      <c r="H548" s="106"/>
    </row>
    <row r="549" spans="1:8" ht="11.25" customHeight="1">
      <c r="A549" s="141">
        <v>5</v>
      </c>
      <c r="B549" s="141" t="s">
        <v>127</v>
      </c>
      <c r="C549" s="143" t="s">
        <v>522</v>
      </c>
      <c r="D549" s="151" t="s">
        <v>620</v>
      </c>
      <c r="E549" s="152">
        <v>1</v>
      </c>
      <c r="F549" s="153"/>
      <c r="G549" s="152">
        <f t="shared" si="15"/>
        <v>0</v>
      </c>
      <c r="H549" s="106"/>
    </row>
    <row r="550" spans="1:8" ht="11.25" customHeight="1">
      <c r="A550" s="141">
        <v>6</v>
      </c>
      <c r="B550" s="141" t="s">
        <v>616</v>
      </c>
      <c r="C550" s="143" t="s">
        <v>615</v>
      </c>
      <c r="D550" s="151" t="s">
        <v>620</v>
      </c>
      <c r="E550" s="152">
        <v>1</v>
      </c>
      <c r="F550" s="153"/>
      <c r="G550" s="152">
        <f t="shared" si="15"/>
        <v>0</v>
      </c>
      <c r="H550" s="106"/>
    </row>
    <row r="551" spans="1:8" ht="11.25" customHeight="1">
      <c r="A551" s="141">
        <v>7</v>
      </c>
      <c r="B551" s="141" t="s">
        <v>617</v>
      </c>
      <c r="C551" s="143" t="s">
        <v>593</v>
      </c>
      <c r="D551" s="151" t="s">
        <v>620</v>
      </c>
      <c r="E551" s="152">
        <v>1</v>
      </c>
      <c r="F551" s="153"/>
      <c r="G551" s="152">
        <f t="shared" si="15"/>
        <v>0</v>
      </c>
      <c r="H551" s="106"/>
    </row>
    <row r="552" spans="1:8" ht="11.25" customHeight="1">
      <c r="A552" s="141">
        <v>8</v>
      </c>
      <c r="B552" s="141" t="s">
        <v>591</v>
      </c>
      <c r="C552" s="143" t="s">
        <v>132</v>
      </c>
      <c r="D552" s="151" t="s">
        <v>620</v>
      </c>
      <c r="E552" s="152">
        <v>1</v>
      </c>
      <c r="F552" s="153"/>
      <c r="G552" s="152">
        <f t="shared" si="15"/>
        <v>0</v>
      </c>
      <c r="H552" s="106"/>
    </row>
    <row r="553" spans="1:8" ht="11.25" customHeight="1">
      <c r="A553" s="141">
        <v>9</v>
      </c>
      <c r="B553" s="141" t="s">
        <v>592</v>
      </c>
      <c r="C553" s="139" t="s">
        <v>594</v>
      </c>
      <c r="D553" s="151" t="s">
        <v>620</v>
      </c>
      <c r="E553" s="152">
        <v>1</v>
      </c>
      <c r="F553" s="153"/>
      <c r="G553" s="152">
        <f t="shared" si="15"/>
        <v>0</v>
      </c>
      <c r="H553" s="106"/>
    </row>
    <row r="554" spans="1:8" ht="11.25" customHeight="1">
      <c r="A554" s="141"/>
      <c r="B554" s="141"/>
      <c r="C554" s="139"/>
      <c r="D554" s="151"/>
      <c r="E554" s="152"/>
      <c r="F554" s="153"/>
      <c r="G554" s="152"/>
      <c r="H554" s="106"/>
    </row>
    <row r="555" spans="1:8" ht="11.25" customHeight="1">
      <c r="A555" s="141">
        <f>A543</f>
        <v>95</v>
      </c>
      <c r="B555" s="141"/>
      <c r="C555" s="139" t="str">
        <f>C543</f>
        <v>Ostatní náklady stavby</v>
      </c>
      <c r="D555" s="151" t="s">
        <v>496</v>
      </c>
      <c r="E555" s="152"/>
      <c r="F555" s="153"/>
      <c r="G555" s="152">
        <f>SUM(G545:G553)</f>
        <v>0</v>
      </c>
      <c r="H555" s="106"/>
    </row>
    <row r="556" ht="11.25" customHeight="1">
      <c r="F556" s="23"/>
    </row>
    <row r="557" ht="11.25" customHeight="1">
      <c r="F557" s="23"/>
    </row>
    <row r="558" ht="11.25" customHeight="1">
      <c r="F558" s="23"/>
    </row>
    <row r="559" ht="11.25" customHeight="1">
      <c r="F559" s="23"/>
    </row>
    <row r="560" ht="11.25" customHeight="1">
      <c r="F560" s="23"/>
    </row>
    <row r="561" ht="11.25" customHeight="1">
      <c r="F561" s="23"/>
    </row>
    <row r="562" ht="11.25" customHeight="1">
      <c r="F562" s="23"/>
    </row>
    <row r="563" ht="11.25" customHeight="1">
      <c r="F563" s="23"/>
    </row>
    <row r="564" ht="11.25" customHeight="1">
      <c r="F564" s="23"/>
    </row>
    <row r="565" ht="11.25" customHeight="1">
      <c r="F565" s="23"/>
    </row>
    <row r="566" ht="11.25" customHeight="1">
      <c r="F566" s="23"/>
    </row>
    <row r="567" ht="11.25" customHeight="1">
      <c r="F567" s="23"/>
    </row>
    <row r="568" ht="11.25" customHeight="1">
      <c r="F568" s="23"/>
    </row>
    <row r="569" ht="11.25" customHeight="1">
      <c r="F569" s="23"/>
    </row>
    <row r="570" ht="11.25" customHeight="1">
      <c r="F570" s="23"/>
    </row>
    <row r="571" ht="11.25" customHeight="1">
      <c r="F571" s="23"/>
    </row>
    <row r="572" ht="11.25" customHeight="1">
      <c r="F572" s="23"/>
    </row>
    <row r="573" ht="11.25" customHeight="1">
      <c r="F573" s="23"/>
    </row>
    <row r="574" ht="11.25" customHeight="1">
      <c r="F574" s="23"/>
    </row>
    <row r="575" ht="11.25" customHeight="1">
      <c r="F575" s="23"/>
    </row>
    <row r="576" ht="11.25" customHeight="1">
      <c r="F576" s="23"/>
    </row>
    <row r="577" ht="11.25" customHeight="1">
      <c r="F577" s="23"/>
    </row>
    <row r="578" ht="11.25" customHeight="1">
      <c r="F578" s="23"/>
    </row>
    <row r="579" ht="11.25" customHeight="1">
      <c r="F579" s="23"/>
    </row>
    <row r="580" ht="11.25" customHeight="1">
      <c r="F580" s="23"/>
    </row>
    <row r="581" ht="11.25" customHeight="1">
      <c r="F581" s="23"/>
    </row>
    <row r="582" ht="11.25" customHeight="1">
      <c r="F582" s="23"/>
    </row>
    <row r="583" ht="11.25" customHeight="1">
      <c r="F583" s="23"/>
    </row>
    <row r="584" ht="11.25" customHeight="1">
      <c r="F584" s="23"/>
    </row>
    <row r="585" ht="11.25" customHeight="1">
      <c r="F585" s="23"/>
    </row>
    <row r="586" ht="11.25" customHeight="1">
      <c r="F586" s="23"/>
    </row>
    <row r="587" ht="11.25" customHeight="1">
      <c r="F587" s="23"/>
    </row>
    <row r="588" ht="11.25" customHeight="1">
      <c r="F588" s="23"/>
    </row>
    <row r="589" ht="11.25" customHeight="1">
      <c r="F589" s="23"/>
    </row>
    <row r="590" ht="11.25" customHeight="1">
      <c r="F590" s="23"/>
    </row>
    <row r="591" ht="11.25" customHeight="1">
      <c r="F591" s="23"/>
    </row>
    <row r="592" ht="11.25" customHeight="1">
      <c r="F592" s="23"/>
    </row>
    <row r="593" ht="11.25" customHeight="1">
      <c r="F593" s="23"/>
    </row>
    <row r="594" ht="11.25" customHeight="1">
      <c r="F594" s="23"/>
    </row>
    <row r="595" ht="11.25" customHeight="1">
      <c r="F595" s="23"/>
    </row>
    <row r="596" ht="11.25" customHeight="1">
      <c r="F596" s="23"/>
    </row>
    <row r="597" ht="11.25" customHeight="1">
      <c r="F597" s="23"/>
    </row>
    <row r="598" ht="11.25" customHeight="1">
      <c r="F598" s="23"/>
    </row>
    <row r="599" ht="11.25" customHeight="1">
      <c r="F599" s="23"/>
    </row>
  </sheetData>
  <sheetProtection/>
  <mergeCells count="29">
    <mergeCell ref="E25:G25"/>
    <mergeCell ref="H13:J13"/>
    <mergeCell ref="I17:K17"/>
    <mergeCell ref="G16:H16"/>
    <mergeCell ref="G15:H15"/>
    <mergeCell ref="K13:L13"/>
    <mergeCell ref="C16:F16"/>
    <mergeCell ref="C17:F17"/>
    <mergeCell ref="C15:F15"/>
    <mergeCell ref="A16:B16"/>
    <mergeCell ref="G14:H14"/>
    <mergeCell ref="I16:K16"/>
    <mergeCell ref="G17:H17"/>
    <mergeCell ref="I14:K14"/>
    <mergeCell ref="I15:K15"/>
    <mergeCell ref="A17:B17"/>
    <mergeCell ref="A15:B15"/>
    <mergeCell ref="A14:B14"/>
    <mergeCell ref="C14:F14"/>
    <mergeCell ref="K7:L7"/>
    <mergeCell ref="H7:J7"/>
    <mergeCell ref="H12:J12"/>
    <mergeCell ref="K12:L12"/>
    <mergeCell ref="H8:J8"/>
    <mergeCell ref="K8:L8"/>
    <mergeCell ref="H9:J9"/>
    <mergeCell ref="K9:L9"/>
    <mergeCell ref="H10:J10"/>
    <mergeCell ref="K10:L10"/>
  </mergeCells>
  <hyperlinks>
    <hyperlink ref="C63" location="'Rozpočet - výkaz výměr,'!C213" display="'Rozpočet - výkaz výměr,'!C213"/>
    <hyperlink ref="C64" location="'Rozpočet - výkaz výměr,'!C285" display="'Rozpočet - výkaz výměr,'!C285"/>
    <hyperlink ref="C65" location="'Rozpočet - výkaz výměr,'!C356" display="'Rozpočet - výkaz výměr,'!C356"/>
    <hyperlink ref="C66" location="'Rozpočet - výkaz výměr,'!C554" display="'Rozpočet - výkaz výměr,'!C554"/>
    <hyperlink ref="C67" location="'Rozpočet - výkaz výměr,'!C586" display="'Rozpočet - výkaz výměr,'!C586"/>
    <hyperlink ref="C68" location="'Rozpočet - výkaz výměr,'!C730" display="'Rozpočet - výkaz výměr,'!C730"/>
    <hyperlink ref="C80" location="'Rozpočet - výkaz výměr,'!C748" display="'Rozpočet - výkaz výměr,'!C748"/>
    <hyperlink ref="C81" location="'Rozpočet - výkaz výměr,'!C825" display="'Rozpočet - výkaz výměr,'!C825"/>
    <hyperlink ref="C82" location="'Rozpočet - výkaz výměr,'!C835" display="'Rozpočet - výkaz výměr,'!C835"/>
    <hyperlink ref="C83" location="'Rozpočet - výkaz výměr,'!C852" display="'Rozpočet - výkaz výměr,'!C852"/>
    <hyperlink ref="C84" location="'Rozpočet - výkaz výměr,'!C938" display="'Rozpočet - výkaz výměr,'!C938"/>
    <hyperlink ref="C85" location="'Rozpočet - výkaz výměr,'!C972" display="'Rozpočet - výkaz výměr,'!C972"/>
    <hyperlink ref="C86" location="'Rozpočet - výkaz výměr,'!C1002" display="'Rozpočet - výkaz výměr,'!C1002"/>
    <hyperlink ref="C87" location="'Rozpočet - výkaz výměr,'!C1023" display="'Rozpočet - výkaz výměr,'!C1023"/>
    <hyperlink ref="C88" location="'Rozpočet - výkaz výměr,'!C1065" display="'Rozpočet - výkaz výměr,'!C1065"/>
    <hyperlink ref="C89" location="'Rozpočet - výkaz výměr,'!C1080" display="'Rozpočet - výkaz výměr,'!C1080"/>
    <hyperlink ref="C90" location="'Rozpočet - výkaz výměr,'!C1097" display="'Rozpočet - výkaz výměr,'!C1097"/>
  </hyperlinks>
  <printOptions/>
  <pageMargins left="0.5905511811023623" right="0.3937007874015748" top="0.5905511811023623" bottom="0.5905511811023623" header="0.5118110236220472" footer="0.31496062992125984"/>
  <pageSetup horizontalDpi="600" verticalDpi="600" orientation="landscape" paperSize="9" scale="96" r:id="rId1"/>
  <headerFooter alignWithMargins="0">
    <oddFooter>&amp;LCenová soustava ÚRS&amp;C&amp;A&amp;RStránka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54"/>
  <sheetViews>
    <sheetView zoomScalePageLayoutView="0" workbookViewId="0" topLeftCell="A1">
      <selection activeCell="N17" sqref="N17:O17"/>
    </sheetView>
  </sheetViews>
  <sheetFormatPr defaultColWidth="8.7109375" defaultRowHeight="12.75"/>
  <cols>
    <col min="1" max="1" width="2.421875" style="210" customWidth="1"/>
    <col min="2" max="2" width="12.00390625" style="0" customWidth="1"/>
    <col min="3" max="3" width="30.8515625" style="0" customWidth="1"/>
    <col min="4" max="4" width="7.8515625" style="257" customWidth="1"/>
    <col min="5" max="5" width="9.421875" style="258" customWidth="1"/>
    <col min="6" max="6" width="10.140625" style="0" customWidth="1"/>
    <col min="7" max="7" width="9.421875" style="0" bestFit="1" customWidth="1"/>
  </cols>
  <sheetData>
    <row r="2" spans="1:6" s="215" customFormat="1" ht="11.25">
      <c r="A2" s="211"/>
      <c r="B2" s="211"/>
      <c r="C2" s="211"/>
      <c r="D2" s="212"/>
      <c r="E2" s="213"/>
      <c r="F2" s="214"/>
    </row>
    <row r="3" spans="1:6" s="220" customFormat="1" ht="16.5" thickBot="1">
      <c r="A3" s="216"/>
      <c r="B3" s="216"/>
      <c r="C3" s="217" t="s">
        <v>694</v>
      </c>
      <c r="D3" s="217"/>
      <c r="E3" s="218"/>
      <c r="F3" s="219"/>
    </row>
    <row r="4" spans="1:6" s="220" customFormat="1" ht="15.75">
      <c r="A4" s="216"/>
      <c r="B4" s="260" t="s">
        <v>640</v>
      </c>
      <c r="C4" s="261" t="s">
        <v>641</v>
      </c>
      <c r="D4" s="221"/>
      <c r="E4" s="222"/>
      <c r="F4" s="223"/>
    </row>
    <row r="5" spans="1:6" s="230" customFormat="1" ht="15.75">
      <c r="A5" s="224"/>
      <c r="B5" s="225"/>
      <c r="C5" s="226"/>
      <c r="D5" s="227"/>
      <c r="E5" s="228"/>
      <c r="F5" s="229"/>
    </row>
    <row r="6" spans="1:6" s="230" customFormat="1" ht="15.75">
      <c r="A6" s="224"/>
      <c r="B6" s="231"/>
      <c r="C6" s="226"/>
      <c r="D6" s="232"/>
      <c r="E6" s="228"/>
      <c r="F6" s="233"/>
    </row>
    <row r="7" spans="2:6" ht="16.5" thickBot="1">
      <c r="B7" s="234" t="s">
        <v>642</v>
      </c>
      <c r="C7" s="235" t="s">
        <v>643</v>
      </c>
      <c r="D7" s="236" t="s">
        <v>644</v>
      </c>
      <c r="E7" s="237" t="s">
        <v>645</v>
      </c>
      <c r="F7" s="238" t="s">
        <v>646</v>
      </c>
    </row>
    <row r="8" spans="2:6" ht="15.75">
      <c r="B8" s="239" t="s">
        <v>647</v>
      </c>
      <c r="C8" s="240"/>
      <c r="D8" s="241"/>
      <c r="E8" s="242"/>
      <c r="F8" s="241"/>
    </row>
    <row r="9" spans="2:6" ht="12.75">
      <c r="B9" s="243"/>
      <c r="C9" s="244" t="s">
        <v>648</v>
      </c>
      <c r="D9" s="245">
        <v>5</v>
      </c>
      <c r="E9" s="246"/>
      <c r="F9" s="245">
        <f aca="true" t="shared" si="0" ref="F9:F29">E9*D9</f>
        <v>0</v>
      </c>
    </row>
    <row r="10" spans="2:6" ht="24">
      <c r="B10" s="243"/>
      <c r="C10" s="244" t="s">
        <v>649</v>
      </c>
      <c r="D10" s="245">
        <v>5</v>
      </c>
      <c r="E10" s="246"/>
      <c r="F10" s="245">
        <f t="shared" si="0"/>
        <v>0</v>
      </c>
    </row>
    <row r="11" spans="2:6" ht="12.75">
      <c r="B11" s="243"/>
      <c r="C11" s="244" t="s">
        <v>650</v>
      </c>
      <c r="D11" s="245">
        <v>2</v>
      </c>
      <c r="E11" s="246"/>
      <c r="F11" s="245">
        <f t="shared" si="0"/>
        <v>0</v>
      </c>
    </row>
    <row r="12" spans="2:6" ht="12.75">
      <c r="B12" s="243"/>
      <c r="C12" s="244"/>
      <c r="D12" s="245"/>
      <c r="E12" s="246"/>
      <c r="F12" s="245"/>
    </row>
    <row r="13" spans="2:6" ht="12.75">
      <c r="B13" s="247" t="s">
        <v>651</v>
      </c>
      <c r="C13" s="244"/>
      <c r="D13" s="245"/>
      <c r="E13" s="246"/>
      <c r="F13" s="245"/>
    </row>
    <row r="14" spans="2:6" ht="36">
      <c r="B14" s="243"/>
      <c r="C14" s="244" t="s">
        <v>652</v>
      </c>
      <c r="D14" s="245">
        <v>1</v>
      </c>
      <c r="E14" s="246"/>
      <c r="F14" s="245">
        <f>E14*D14</f>
        <v>0</v>
      </c>
    </row>
    <row r="15" spans="2:6" ht="12.75">
      <c r="B15" s="243"/>
      <c r="C15" s="244"/>
      <c r="D15" s="245"/>
      <c r="E15" s="246"/>
      <c r="F15" s="245"/>
    </row>
    <row r="16" spans="2:6" ht="12.75">
      <c r="B16" s="243" t="s">
        <v>653</v>
      </c>
      <c r="C16" s="244"/>
      <c r="D16" s="245"/>
      <c r="E16" s="246"/>
      <c r="F16" s="245"/>
    </row>
    <row r="17" spans="2:6" ht="48">
      <c r="B17" s="243"/>
      <c r="C17" s="244" t="s">
        <v>654</v>
      </c>
      <c r="D17" s="245">
        <v>1</v>
      </c>
      <c r="E17" s="246"/>
      <c r="F17" s="245">
        <f>E17*D17</f>
        <v>0</v>
      </c>
    </row>
    <row r="18" spans="2:6" ht="12.75">
      <c r="B18" s="243"/>
      <c r="C18" s="244"/>
      <c r="D18" s="245"/>
      <c r="E18" s="246"/>
      <c r="F18" s="245"/>
    </row>
    <row r="19" spans="2:6" ht="12.75">
      <c r="B19" s="243" t="s">
        <v>655</v>
      </c>
      <c r="C19" s="244"/>
      <c r="D19" s="245"/>
      <c r="E19" s="246"/>
      <c r="F19" s="245"/>
    </row>
    <row r="20" spans="2:6" ht="12.75">
      <c r="B20" s="243"/>
      <c r="C20" s="244" t="s">
        <v>656</v>
      </c>
      <c r="D20" s="245">
        <v>1</v>
      </c>
      <c r="E20" s="246"/>
      <c r="F20" s="245">
        <f>E20*D20</f>
        <v>0</v>
      </c>
    </row>
    <row r="21" spans="2:6" ht="12.75">
      <c r="B21" s="243"/>
      <c r="C21" s="244"/>
      <c r="D21" s="245"/>
      <c r="E21" s="246"/>
      <c r="F21" s="245"/>
    </row>
    <row r="22" spans="2:6" ht="12.75">
      <c r="B22" s="243" t="s">
        <v>657</v>
      </c>
      <c r="C22" s="244"/>
      <c r="D22" s="245"/>
      <c r="E22" s="246"/>
      <c r="F22" s="245"/>
    </row>
    <row r="23" spans="2:6" ht="12.75">
      <c r="B23" s="243" t="s">
        <v>658</v>
      </c>
      <c r="C23" s="244" t="s">
        <v>659</v>
      </c>
      <c r="D23" s="245">
        <v>250</v>
      </c>
      <c r="E23" s="246"/>
      <c r="F23" s="245">
        <f t="shared" si="0"/>
        <v>0</v>
      </c>
    </row>
    <row r="24" spans="2:6" ht="12.75">
      <c r="B24" s="243" t="s">
        <v>660</v>
      </c>
      <c r="C24" s="244" t="s">
        <v>661</v>
      </c>
      <c r="D24" s="245">
        <v>250</v>
      </c>
      <c r="E24" s="246"/>
      <c r="F24" s="245">
        <f t="shared" si="0"/>
        <v>0</v>
      </c>
    </row>
    <row r="25" spans="2:6" ht="12.75">
      <c r="B25" s="243" t="s">
        <v>662</v>
      </c>
      <c r="C25" s="244" t="s">
        <v>663</v>
      </c>
      <c r="D25" s="245">
        <v>1</v>
      </c>
      <c r="E25" s="246"/>
      <c r="F25" s="245">
        <f t="shared" si="0"/>
        <v>0</v>
      </c>
    </row>
    <row r="26" spans="2:6" ht="12.75">
      <c r="B26" s="243"/>
      <c r="C26" s="244" t="s">
        <v>664</v>
      </c>
      <c r="D26" s="245">
        <v>250</v>
      </c>
      <c r="E26" s="246"/>
      <c r="F26" s="245">
        <f t="shared" si="0"/>
        <v>0</v>
      </c>
    </row>
    <row r="27" spans="2:6" ht="12.75">
      <c r="B27" s="243"/>
      <c r="C27" s="244" t="s">
        <v>665</v>
      </c>
      <c r="D27" s="245">
        <v>1</v>
      </c>
      <c r="E27" s="246"/>
      <c r="F27" s="245">
        <f t="shared" si="0"/>
        <v>0</v>
      </c>
    </row>
    <row r="28" spans="2:6" ht="12.75">
      <c r="B28" s="243" t="s">
        <v>666</v>
      </c>
      <c r="C28" s="244" t="s">
        <v>667</v>
      </c>
      <c r="D28" s="245">
        <v>1</v>
      </c>
      <c r="E28" s="246"/>
      <c r="F28" s="245">
        <f t="shared" si="0"/>
        <v>0</v>
      </c>
    </row>
    <row r="29" spans="2:6" ht="12.75">
      <c r="B29" s="248" t="s">
        <v>668</v>
      </c>
      <c r="C29" s="249" t="s">
        <v>669</v>
      </c>
      <c r="D29" s="250">
        <v>1</v>
      </c>
      <c r="E29" s="251"/>
      <c r="F29" s="250">
        <f t="shared" si="0"/>
        <v>0</v>
      </c>
    </row>
    <row r="30" spans="2:6" ht="13.5" thickBot="1">
      <c r="B30" s="252"/>
      <c r="C30" s="253" t="s">
        <v>646</v>
      </c>
      <c r="D30" s="254"/>
      <c r="E30" s="255"/>
      <c r="F30" s="256">
        <f>SUM(F7:F29)</f>
        <v>0</v>
      </c>
    </row>
    <row r="31" ht="14.25" thickBot="1" thickTop="1"/>
    <row r="32" spans="2:6" ht="15.75">
      <c r="B32" s="260" t="s">
        <v>670</v>
      </c>
      <c r="C32" s="261" t="s">
        <v>671</v>
      </c>
      <c r="D32" s="221"/>
      <c r="E32" s="222"/>
      <c r="F32" s="223"/>
    </row>
    <row r="33" spans="2:6" ht="12.75">
      <c r="B33" s="231"/>
      <c r="C33" s="226"/>
      <c r="D33" s="232"/>
      <c r="E33" s="228"/>
      <c r="F33" s="233"/>
    </row>
    <row r="34" spans="2:6" ht="16.5" thickBot="1">
      <c r="B34" s="234" t="s">
        <v>642</v>
      </c>
      <c r="C34" s="235" t="s">
        <v>643</v>
      </c>
      <c r="D34" s="236" t="s">
        <v>644</v>
      </c>
      <c r="E34" s="237" t="s">
        <v>645</v>
      </c>
      <c r="F34" s="238" t="s">
        <v>646</v>
      </c>
    </row>
    <row r="35" spans="2:6" ht="15.75">
      <c r="B35" s="239" t="s">
        <v>672</v>
      </c>
      <c r="C35" s="240"/>
      <c r="D35" s="241"/>
      <c r="E35" s="242"/>
      <c r="F35" s="241"/>
    </row>
    <row r="36" spans="2:6" ht="12.75">
      <c r="B36" s="243" t="s">
        <v>673</v>
      </c>
      <c r="C36" s="244" t="s">
        <v>674</v>
      </c>
      <c r="D36" s="245">
        <v>1</v>
      </c>
      <c r="E36" s="246"/>
      <c r="F36" s="245">
        <f aca="true" t="shared" si="1" ref="F36:F53">E36*D36</f>
        <v>0</v>
      </c>
    </row>
    <row r="37" spans="2:6" ht="24">
      <c r="B37" s="259" t="s">
        <v>675</v>
      </c>
      <c r="C37" s="244" t="s">
        <v>676</v>
      </c>
      <c r="D37" s="245">
        <v>1</v>
      </c>
      <c r="E37" s="246"/>
      <c r="F37" s="245">
        <f t="shared" si="1"/>
        <v>0</v>
      </c>
    </row>
    <row r="38" spans="2:6" ht="12.75">
      <c r="B38" s="243" t="s">
        <v>677</v>
      </c>
      <c r="C38" s="244" t="s">
        <v>678</v>
      </c>
      <c r="D38" s="245">
        <v>1</v>
      </c>
      <c r="E38" s="246"/>
      <c r="F38" s="245">
        <f t="shared" si="1"/>
        <v>0</v>
      </c>
    </row>
    <row r="39" spans="2:6" ht="12.75">
      <c r="B39" s="243"/>
      <c r="C39" s="244"/>
      <c r="D39" s="245"/>
      <c r="E39" s="246"/>
      <c r="F39" s="245"/>
    </row>
    <row r="40" spans="2:6" ht="12.75">
      <c r="B40" s="243" t="s">
        <v>657</v>
      </c>
      <c r="C40" s="244"/>
      <c r="D40" s="245"/>
      <c r="E40" s="246"/>
      <c r="F40" s="245"/>
    </row>
    <row r="41" spans="2:6" ht="12.75">
      <c r="B41" s="243" t="s">
        <v>662</v>
      </c>
      <c r="C41" s="244" t="s">
        <v>663</v>
      </c>
      <c r="D41" s="245">
        <v>1</v>
      </c>
      <c r="E41" s="246"/>
      <c r="F41" s="245">
        <f t="shared" si="1"/>
        <v>0</v>
      </c>
    </row>
    <row r="42" spans="2:6" ht="12.75">
      <c r="B42" s="243"/>
      <c r="C42" s="244" t="s">
        <v>664</v>
      </c>
      <c r="D42" s="245">
        <v>300</v>
      </c>
      <c r="E42" s="246"/>
      <c r="F42" s="245">
        <f t="shared" si="1"/>
        <v>0</v>
      </c>
    </row>
    <row r="43" spans="2:6" ht="12.75">
      <c r="B43" s="243"/>
      <c r="C43" s="244" t="s">
        <v>665</v>
      </c>
      <c r="D43" s="245">
        <v>1</v>
      </c>
      <c r="E43" s="246"/>
      <c r="F43" s="245">
        <f t="shared" si="1"/>
        <v>0</v>
      </c>
    </row>
    <row r="44" spans="2:6" ht="24">
      <c r="B44" s="243" t="s">
        <v>679</v>
      </c>
      <c r="C44" s="244" t="s">
        <v>680</v>
      </c>
      <c r="D44" s="245">
        <v>1</v>
      </c>
      <c r="E44" s="246"/>
      <c r="F44" s="245">
        <f t="shared" si="1"/>
        <v>0</v>
      </c>
    </row>
    <row r="45" spans="2:6" ht="24">
      <c r="B45" s="243" t="s">
        <v>670</v>
      </c>
      <c r="C45" s="244" t="s">
        <v>681</v>
      </c>
      <c r="D45" s="245">
        <v>5</v>
      </c>
      <c r="E45" s="246"/>
      <c r="F45" s="245">
        <f t="shared" si="1"/>
        <v>0</v>
      </c>
    </row>
    <row r="46" spans="2:6" ht="12.75">
      <c r="B46" s="243" t="s">
        <v>682</v>
      </c>
      <c r="C46" s="244" t="s">
        <v>683</v>
      </c>
      <c r="D46" s="245">
        <v>11</v>
      </c>
      <c r="E46" s="246"/>
      <c r="F46" s="245">
        <f t="shared" si="1"/>
        <v>0</v>
      </c>
    </row>
    <row r="47" spans="2:6" ht="12.75">
      <c r="B47" s="243" t="s">
        <v>684</v>
      </c>
      <c r="C47" s="244" t="s">
        <v>685</v>
      </c>
      <c r="D47" s="245">
        <v>4</v>
      </c>
      <c r="E47" s="246"/>
      <c r="F47" s="245">
        <f t="shared" si="1"/>
        <v>0</v>
      </c>
    </row>
    <row r="48" spans="2:6" ht="24">
      <c r="B48" s="243" t="s">
        <v>686</v>
      </c>
      <c r="C48" s="244" t="s">
        <v>687</v>
      </c>
      <c r="D48" s="245">
        <v>4</v>
      </c>
      <c r="E48" s="246"/>
      <c r="F48" s="245">
        <f t="shared" si="1"/>
        <v>0</v>
      </c>
    </row>
    <row r="49" spans="2:6" ht="24">
      <c r="B49" s="243" t="s">
        <v>688</v>
      </c>
      <c r="C49" s="244" t="s">
        <v>689</v>
      </c>
      <c r="D49" s="245">
        <v>6</v>
      </c>
      <c r="E49" s="246"/>
      <c r="F49" s="245">
        <f t="shared" si="1"/>
        <v>0</v>
      </c>
    </row>
    <row r="50" spans="2:6" ht="24">
      <c r="B50" s="243" t="s">
        <v>690</v>
      </c>
      <c r="C50" s="244" t="s">
        <v>691</v>
      </c>
      <c r="D50" s="245">
        <v>4</v>
      </c>
      <c r="E50" s="246"/>
      <c r="F50" s="245">
        <f t="shared" si="1"/>
        <v>0</v>
      </c>
    </row>
    <row r="51" spans="2:6" ht="12.75">
      <c r="B51" s="243" t="s">
        <v>692</v>
      </c>
      <c r="C51" s="244" t="s">
        <v>693</v>
      </c>
      <c r="D51" s="245">
        <v>1</v>
      </c>
      <c r="E51" s="246"/>
      <c r="F51" s="245">
        <f t="shared" si="1"/>
        <v>0</v>
      </c>
    </row>
    <row r="52" spans="2:6" ht="12.75">
      <c r="B52" s="243" t="s">
        <v>666</v>
      </c>
      <c r="C52" s="244" t="s">
        <v>667</v>
      </c>
      <c r="D52" s="245">
        <v>1</v>
      </c>
      <c r="E52" s="246"/>
      <c r="F52" s="245">
        <f t="shared" si="1"/>
        <v>0</v>
      </c>
    </row>
    <row r="53" spans="2:6" ht="12.75">
      <c r="B53" s="248" t="s">
        <v>668</v>
      </c>
      <c r="C53" s="249" t="s">
        <v>669</v>
      </c>
      <c r="D53" s="250">
        <v>1</v>
      </c>
      <c r="E53" s="251"/>
      <c r="F53" s="250">
        <f t="shared" si="1"/>
        <v>0</v>
      </c>
    </row>
    <row r="54" spans="2:6" ht="13.5" thickBot="1">
      <c r="B54" s="252"/>
      <c r="C54" s="253" t="s">
        <v>646</v>
      </c>
      <c r="D54" s="254"/>
      <c r="E54" s="255"/>
      <c r="F54" s="256">
        <f>SUM(F34:F53)</f>
        <v>0</v>
      </c>
    </row>
    <row r="55" ht="13.5" thickTop="1"/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najman</dc:creator>
  <cp:keywords/>
  <dc:description/>
  <cp:lastModifiedBy>Houfek Jaroslav</cp:lastModifiedBy>
  <cp:lastPrinted>2016-12-11T17:39:47Z</cp:lastPrinted>
  <dcterms:created xsi:type="dcterms:W3CDTF">2010-04-26T11:42:24Z</dcterms:created>
  <dcterms:modified xsi:type="dcterms:W3CDTF">2017-05-04T12:27:50Z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