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Sumář" sheetId="1" r:id="rId1"/>
    <sheet name="OT+SK" sheetId="2" r:id="rId2"/>
    <sheet name="CCTV" sheetId="3" r:id="rId3"/>
    <sheet name="EKV" sheetId="4" r:id="rId4"/>
    <sheet name="EZS" sheetId="5" r:id="rId5"/>
  </sheets>
  <definedNames/>
  <calcPr fullCalcOnLoad="1"/>
</workbook>
</file>

<file path=xl/sharedStrings.xml><?xml version="1.0" encoding="utf-8"?>
<sst xmlns="http://schemas.openxmlformats.org/spreadsheetml/2006/main" count="402" uniqueCount="162">
  <si>
    <t>Cenový rozpočet</t>
  </si>
  <si>
    <t>Předmět nabídky:</t>
  </si>
  <si>
    <t>STAVEBNÍ ÚPRAVY NÁVŠTĚVNÍ BUDOVY objekt č. 004 A STAVBA NOVÉHO OPLOCENÍ</t>
  </si>
  <si>
    <t>st.p.č. 215 katastrální území Odolov [756601], Vězeňská služba ČR Odolov, Odolov 41, 542 34 Malé Svatoňovice</t>
  </si>
  <si>
    <t>Investor :</t>
  </si>
  <si>
    <t>Vězeňská služba ČR Odolov, Odolov 41, 542 34 Malé Svatoňovice</t>
  </si>
  <si>
    <t>Datum zpracování:</t>
  </si>
  <si>
    <t>Platnost nabídky:</t>
  </si>
  <si>
    <t>Technický kontakt:</t>
  </si>
  <si>
    <t>E-mail:</t>
  </si>
  <si>
    <t>Obchodní kontakt:</t>
  </si>
  <si>
    <t>Telefon:</t>
  </si>
  <si>
    <t xml:space="preserve">CELKOVÁ REKAPITULACE </t>
  </si>
  <si>
    <t>Pol.</t>
  </si>
  <si>
    <t>Specifikace</t>
  </si>
  <si>
    <t>DPH</t>
  </si>
  <si>
    <t>cena bez DPH</t>
  </si>
  <si>
    <t>1.</t>
  </si>
  <si>
    <t>2.</t>
  </si>
  <si>
    <t>3.</t>
  </si>
  <si>
    <t>4.</t>
  </si>
  <si>
    <t xml:space="preserve"> CENA CELKEM BEZ DPH</t>
  </si>
  <si>
    <t>Cena</t>
  </si>
  <si>
    <t>Základ daně</t>
  </si>
  <si>
    <t>DPH 21%</t>
  </si>
  <si>
    <t>Cena
včetně DPH</t>
  </si>
  <si>
    <t xml:space="preserve">Rozpočtová cena </t>
  </si>
  <si>
    <t>Výsledná cena s DPH je zaokrouhlena na celé koruny.</t>
  </si>
  <si>
    <t xml:space="preserve">Návrh předpokládá provedení všech montážních prací a dodávek materiálů zajišťujících dokončení kompletní (funkční) dodávky, proměření správnosti a kompletnosti zapojení, všechny kontroly, zkušební provoz, všechna předepsaná měření a revize, prohlášení o shodě, atesty a certifikáty, dokumentaci skutečného provedení.
V případě, že jsou ve výkazu výměr a další navazující dokumentaci uvedeny u navrhovaných výrobků a řešení odkazy na obchodní firmy, názvy nebo jména a příjmení, specifická označení zboží a služeb, které platí pro určitou osobu, popřípadě její organizační složku, odkazy na patenty a vynálezy, užitné vzory, průmyslové vzory, ochranné známky nebo označení původu, jedná se ve smyslu §44 odst. 11 zákona č.137/2006 Sb. o zadávání veřejných zakázek o referenční resp. srovnatelný výrobek nebo řešení, které určují nejnižší standard kvality. Tím není upřena uchazeči možnost použít i jiných kvalitativně a technicky stejných případně kvalitnějších řešení nebo výrobků. V případě, že uchazeč nabídne řešení nebo produkty od jiného výrobce, plně odpovídá za splnění všech parametrů určených tímto projektem a zároveň přejímá veškerou odpovědnost za koordinaci se všemi navazujícími systémy a profesemi. Případná nutná úprava prováděcího projektu z důvodu uvažovaných záměn bude provedena na náklady uchazeče. </t>
  </si>
  <si>
    <t>Optická trasa a strukturovaná kabeláž (OT+SK)</t>
  </si>
  <si>
    <t>Skladový kód</t>
  </si>
  <si>
    <t>Typové číslo</t>
  </si>
  <si>
    <t xml:space="preserve">Specifikace </t>
  </si>
  <si>
    <t>Poč.</t>
  </si>
  <si>
    <t>Jedn.</t>
  </si>
  <si>
    <t>Materiál</t>
  </si>
  <si>
    <t>Montáž</t>
  </si>
  <si>
    <t>Jednotková cena</t>
  </si>
  <si>
    <t>Celkem bez DPH</t>
  </si>
  <si>
    <t>RD01</t>
  </si>
  <si>
    <t>19" datový rozvaděč, 45U/800x800mm, perforované dvoukřídlé přední a zadní dveře, uzamykatelný, rozebíratelný, maximální zatížení 400kg, barva RAL 7035 (světle šedá)</t>
  </si>
  <si>
    <t>ks</t>
  </si>
  <si>
    <t>19" disribuční box 24xSC</t>
  </si>
  <si>
    <t>19'' rozvodný panel 2U 8x230V - 3m, přepěťová ochrana, vypínač, pojistka, černá barva</t>
  </si>
  <si>
    <t>Lišta kabelová vertikální 200</t>
  </si>
  <si>
    <t>Háček pro vedení kab. 80/80</t>
  </si>
  <si>
    <t>Redukce výstupu UPS / 6 spotř. 2 m</t>
  </si>
  <si>
    <t>Police ukládací 19" hloubka 450mm, max. nosnost do 80kg</t>
  </si>
  <si>
    <t>Panel vyvazovací 1U 5úchytů  (ring run)</t>
  </si>
  <si>
    <t>Panel vyvazovací 2U 5úchytů  (ring run)</t>
  </si>
  <si>
    <t>Coupler SC duplex</t>
  </si>
  <si>
    <t>Pigtail FO 1m SC 50/125 MM 1m pro zakončení FO vláken</t>
  </si>
  <si>
    <t>Trubička ochrany svárů</t>
  </si>
  <si>
    <t>Media konvertor NT-3011SFP 10/100/1000BASE,MM, RJ/LC</t>
  </si>
  <si>
    <t>Patch cord LC-LC, 1m, 50/125um OM2, optický duplexní, MM, Brand-Rex </t>
  </si>
  <si>
    <t>UPS 1500VA LED Interactive USB  EAST OR2150R - Zálohovací doba CCTV cca 4.8 hod</t>
  </si>
  <si>
    <t>Drobný instalační materiál</t>
  </si>
  <si>
    <t>RD02</t>
  </si>
  <si>
    <t>19" závěsný rozvaděč, výška 9U, 600x500 mm, jednokřídlé přední, výplň sklo, zadní kryt plech, boční kryty plech, zámek pro jednokřídlé dveře, barva RAL 7035</t>
  </si>
  <si>
    <t>SFP modul pro opt.síť</t>
  </si>
  <si>
    <t>Layer 2 switch 2x SFP slot + 3x FE</t>
  </si>
  <si>
    <t>RD04</t>
  </si>
  <si>
    <t>19" stojanový rozvaděč, výška 27U, 600x600 mm, jednokřídlé přední, výplň sklo, zadní kryt plech, boční kryty plech, zámek pro jednokřídlé dveře, barva RAL 7035</t>
  </si>
  <si>
    <t>Patch Panel 24 portů RJ45 UTP Cat.5e 1U, Axemax </t>
  </si>
  <si>
    <t>Metalická strukturovaná kabeláž</t>
  </si>
  <si>
    <t>Ukončení kabelu v rozvaděči - UTP</t>
  </si>
  <si>
    <t>proměření TP kabelu, měřící protokol</t>
  </si>
  <si>
    <t>CAA-00325</t>
  </si>
  <si>
    <t>Kabel UTP C5 4páry LSZH</t>
  </si>
  <si>
    <t>MCZ-00002-04</t>
  </si>
  <si>
    <t>Molex Tango modul, 2xRJ45 DataGate+ kat.5 UTP, černý s prachovou krytkou</t>
  </si>
  <si>
    <t>Kryt datové zásuvky ABB 5014A-A100B</t>
  </si>
  <si>
    <t>Rámeček ABB - bílý jednoduchý 3901A-B10B</t>
  </si>
  <si>
    <t>PCD-02003-0K</t>
  </si>
  <si>
    <t>Kabel propoj UTP C5 2m šedý</t>
  </si>
  <si>
    <t>Trubka PVC LPE-2 2316</t>
  </si>
  <si>
    <t>instalace trubky ohebnéP16 do zdi</t>
  </si>
  <si>
    <t>Optická kabeláž</t>
  </si>
  <si>
    <t>FO kabel univ. SOLARIX 24vl., 50/125um, MM,OM2</t>
  </si>
  <si>
    <t>Trubka FX 40</t>
  </si>
  <si>
    <t>Ostatní</t>
  </si>
  <si>
    <t>Podružný materiál</t>
  </si>
  <si>
    <t>kpl</t>
  </si>
  <si>
    <t>materiálová rezerva</t>
  </si>
  <si>
    <t>Kompletace (kpl)</t>
  </si>
  <si>
    <t>Značení trasy vedení (kpl)</t>
  </si>
  <si>
    <t>Pomocné ocelové konstrukce (kpl. )</t>
  </si>
  <si>
    <t>Stavební přípomoci (kpl)</t>
  </si>
  <si>
    <t>Spolupráce s ostatními profesemi stavby (kpl)</t>
  </si>
  <si>
    <t>Ekologická likvidace odpadu (kpl)</t>
  </si>
  <si>
    <t>Zaškolení uživetele (kpl)</t>
  </si>
  <si>
    <t>Vedlejší náklady - cestovné + dopravné</t>
  </si>
  <si>
    <t>Inženýrská činnost, projekt skutečného provedení</t>
  </si>
  <si>
    <t>Sleva na materiál</t>
  </si>
  <si>
    <t>Sleva na montáž</t>
  </si>
  <si>
    <t>Celkem materiál + montáž bez DPH</t>
  </si>
  <si>
    <t>Poznámka :</t>
  </si>
  <si>
    <t>Kamerový systém (CCTV)</t>
  </si>
  <si>
    <t>Záznamové zařízení</t>
  </si>
  <si>
    <t>Univerzální AHD 2.0 (1080P) a analogový videorekordér pro 16 kamer s možností připojení IP kamer (ONVIF 2.4), rozlišení 1080P/720P/960H, záznam 200 obr./s při 1080P, 400 obr./s při 720P a 960H; audio vstup/výstup 8/2, alarmový vstup/výstup 16/2, kompozitní-BNC, VGA a HDMI výstup pro hlavní monitor, LAN/WAN vzdálený přístup přes IE, iWatch pro Win XP/7 a Mac OS X, nebo iCMS, přístup z mobilních telefonů s OS Android a iOS, aktivovaný P2P klíč pro dálkový přístup bez nutnosti pevné veřejné IP adresy; ovládání pomocí tlačítek nebo myši, volitelné IR dálkové ovládání, české menu, zálohování záznamu přes USB, napájení 12 VDC</t>
  </si>
  <si>
    <t>Pevný disk 3 TB určený pro záznamová zařízení</t>
  </si>
  <si>
    <t>Kamery</t>
  </si>
  <si>
    <t>AHD antiv.dome kamera,D/N,1080p,30IR LED,dWDR,2,8-12mm DC auto,12V</t>
  </si>
  <si>
    <t>Montážní box pro minidome kamery DINOX řady DDR-3330 a DSR-5310</t>
  </si>
  <si>
    <t>Krabice montážní , plastová,  120x120mm, IP 44</t>
  </si>
  <si>
    <t>Doplňkové zařízení</t>
  </si>
  <si>
    <t xml:space="preserve">Ekonomický LED monitor s úhlopříčkou 24" a Full HD rozlišením 1920x1080. </t>
  </si>
  <si>
    <t>HDMI A M/M 10m zlacenné konektory verze HDMI 1.4</t>
  </si>
  <si>
    <t>Napájení a přenos signálu</t>
  </si>
  <si>
    <t>Vnitřní/venkovní napájecí lineární zdroj 230 VAC/24 VAC, 1x samostatně jištěný (nevratná pojistka) výstup 6 A, signalizace poruchy zdroje pomocí LED, průchodky, rozměry (ŠxVxH) 240x320x130, IP 54</t>
  </si>
  <si>
    <t>Spínaný zdroj 13,8 Vss / 3,5A s vysokou účinností v kovovém krytu, AKU max. 17Ah</t>
  </si>
  <si>
    <t>Přepěťová ochrana 1x video, 12-24Vac a RS485. Obsahuje dvoustupňové provedení a gal</t>
  </si>
  <si>
    <t>Akumulátor 12V / 12Ah</t>
  </si>
  <si>
    <t>Kabeláž a úložný materiál</t>
  </si>
  <si>
    <t>Koaxiální kabel pro přenos videosignálu, 75 Ohm, do 400 m, plášť PE, venkovní instalace, délka kabelu 500 m</t>
  </si>
  <si>
    <t>m</t>
  </si>
  <si>
    <t>CY 6 ŽLUTO/ZELENÝ - drát samostatný</t>
  </si>
  <si>
    <t>JYTY 3x1</t>
  </si>
  <si>
    <t>CYKY 3*2.5 C - kabel silový</t>
  </si>
  <si>
    <t>TRUBKA FX 40</t>
  </si>
  <si>
    <t>Napájecí přívody 230V, včetně revize elektro[kpl.]</t>
  </si>
  <si>
    <t>Pracoviště PC – dohled</t>
  </si>
  <si>
    <t>Dell Optiplex 5040M i5-6500/8G/500GB/HD/HDMI/DP/USB/RJ45/DVD-RW/W7P+W10P/3RNBD/Černý</t>
  </si>
  <si>
    <t>Monitor 24" LED Dell U2412M UltraSharp IPS 16:10/ Pivot/DP, Full HD</t>
  </si>
  <si>
    <t>Materiálová rezerva</t>
  </si>
  <si>
    <t>Lešení, montážní plošina</t>
  </si>
  <si>
    <t>vedlejší náklady - cestovné + dopravné</t>
  </si>
  <si>
    <t>inženýrská činnost, projekt skutečného provedení</t>
  </si>
  <si>
    <t>Elektronická kontrola vstupu (EKV)</t>
  </si>
  <si>
    <t>Zařízení</t>
  </si>
  <si>
    <t>POW12-3</t>
  </si>
  <si>
    <t>Alphatech 272 Brave analogový vrátný low cost dvoutlačítkový napájení z linky, IP44,</t>
  </si>
  <si>
    <t>TP1270</t>
  </si>
  <si>
    <t>El. zámek BEFO 12V, nastavitelný</t>
  </si>
  <si>
    <t>Napájecí zdroj 230V/12V AC, DIN, 2A</t>
  </si>
  <si>
    <t>AL40E-TCP</t>
  </si>
  <si>
    <t>JYTY 2x1</t>
  </si>
  <si>
    <t>Krabice KT 125</t>
  </si>
  <si>
    <t>Trubka PVC LPE-2 2329</t>
  </si>
  <si>
    <t>Instalace trubky ohebnéP29 do zdi</t>
  </si>
  <si>
    <t>Elektronická zabezpečovací signalizace (EZS)</t>
  </si>
  <si>
    <t>Zařízení EZS</t>
  </si>
  <si>
    <t>Optickokouřový detektor SS2351NL</t>
  </si>
  <si>
    <t>Polarizovaný kontakt s vyšší bezpečností, je odolný proti cizímu MG poli. Používá se  na ochranu vrat, vjezdových branek atd. Součástí MG kontaktu úhelník pro snadnější povrchovou montáž. Vodiče jsou chráněny armovanou hadicí. GP001/AB/G3</t>
  </si>
  <si>
    <t>Tísňové NC tlačítko výklopné bez paměti poplachu a indikační LED diody S 3045</t>
  </si>
  <si>
    <t xml:space="preserve">Čtyřdrátový magnetický kontakt 3G-SM-85MET, polarizovaný v masivním provedení, určený pro povrchovou montáž na velká vrata a průmyslové použití s většími rozměry. Drátové vývody v pancéřové chráničce, možnost přejezdu autem, součástí balení je montážní držák. </t>
  </si>
  <si>
    <t>Expandér MM Dominus Milenium,  8 dvojitě vyvážených vstupů, 1 reléový výstup 30V/2A, tamper kontakt, plechový box na povrch</t>
  </si>
  <si>
    <t xml:space="preserve">Převodník RS485/optika pro převod sériové linky RS485 na optiku (SERIAL BUS, SENSOR BUS, SYNC BUS), typ konektoru ST, optické vlákno 50/125?m nebo 62,5/125 mikrometrů, max. vzdálenost tam a zpět 2km, kruhové 4km, 3x LED signalizace provozu, napájení ze sériové linky 12V, plastový kryt </t>
  </si>
  <si>
    <t>Krabice na zeď jednoduchá LK 80x28T</t>
  </si>
  <si>
    <t>Krabice KPR 68/71L do dutých stěn 73x70mm, hluboká</t>
  </si>
  <si>
    <t xml:space="preserve">8050HF FA Bezhalogenová tuhá hrdlovaná trubka vhodná pro bytové a průmyslové rozvody. Z požárního hlediska se bezhalogenové trubky používají v prostorách s důrazem na bezpečnost lidí a majetku např.: veřejné budovy, nemocnice, školy, divadla, letištní haly, nákupní centra apod. </t>
  </si>
  <si>
    <t>Příslušenství k 8050HF (příchytky, kolena, spojky)</t>
  </si>
  <si>
    <t>Kabel TCEPKPFLE 10x4x0,6</t>
  </si>
  <si>
    <t>8286.00/0100N----26S--</t>
  </si>
  <si>
    <t>Skříň telekomunikační MIS 1b</t>
  </si>
  <si>
    <t>montáž skříně MIS1 do zdi</t>
  </si>
  <si>
    <t>38.</t>
  </si>
  <si>
    <t>6089 1 102-02</t>
  </si>
  <si>
    <t>Krone rozpojovací lišta 2/10 pro přechod kabelů vnitřních na zemní, včetně držáku a ochrany proti přepětí</t>
  </si>
  <si>
    <t>JYTY 4x1</t>
  </si>
  <si>
    <t>n</t>
  </si>
  <si>
    <t>Revize systému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</si>
</sst>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@"/>
    <numFmt numFmtId="167" formatCode="0%"/>
    <numFmt numFmtId="168" formatCode="#,##0.00"/>
    <numFmt numFmtId="169" formatCode="#,###.00"/>
    <numFmt numFmtId="170" formatCode="#,##0"/>
  </numFmts>
  <fonts count="28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9.5"/>
      <name val="Arial-BoldMT"/>
      <family val="0"/>
    </font>
    <font>
      <b/>
      <sz val="9"/>
      <name val="ArialMT"/>
      <family val="2"/>
    </font>
    <font>
      <b/>
      <sz val="12"/>
      <name val="Arial"/>
      <family val="2"/>
    </font>
    <font>
      <sz val="9"/>
      <name val="ArialMT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64">
    <xf numFmtId="164" fontId="0" fillId="0" borderId="0" xfId="0" applyAlignment="1">
      <alignment/>
    </xf>
    <xf numFmtId="164" fontId="2" fillId="2" borderId="0" xfId="2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vertical="center"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Border="1" applyAlignment="1">
      <alignment horizontal="left" vertical="center" wrapText="1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0" fillId="2" borderId="0" xfId="26" applyFont="1" applyFill="1" applyAlignment="1">
      <alignment vertical="center"/>
      <protection/>
    </xf>
    <xf numFmtId="165" fontId="7" fillId="2" borderId="0" xfId="0" applyNumberFormat="1" applyFont="1" applyFill="1" applyBorder="1" applyAlignment="1">
      <alignment horizontal="left" vertical="center"/>
    </xf>
    <xf numFmtId="164" fontId="1" fillId="2" borderId="0" xfId="26" applyFont="1" applyFill="1" applyAlignment="1">
      <alignment vertical="center"/>
      <protection/>
    </xf>
    <xf numFmtId="166" fontId="7" fillId="2" borderId="0" xfId="26" applyNumberFormat="1" applyFont="1" applyFill="1" applyAlignment="1">
      <alignment vertical="center"/>
      <protection/>
    </xf>
    <xf numFmtId="164" fontId="7" fillId="2" borderId="0" xfId="0" applyFont="1" applyFill="1" applyAlignment="1">
      <alignment vertical="center"/>
    </xf>
    <xf numFmtId="164" fontId="8" fillId="2" borderId="0" xfId="20" applyNumberFormat="1" applyFill="1" applyBorder="1" applyAlignment="1" applyProtection="1">
      <alignment vertical="center"/>
      <protection/>
    </xf>
    <xf numFmtId="164" fontId="9" fillId="2" borderId="0" xfId="21" applyFont="1" applyFill="1">
      <alignment/>
      <protection/>
    </xf>
    <xf numFmtId="164" fontId="0" fillId="2" borderId="0" xfId="21" applyFont="1" applyFill="1">
      <alignment/>
      <protection/>
    </xf>
    <xf numFmtId="166" fontId="0" fillId="2" borderId="0" xfId="21" applyNumberFormat="1" applyFont="1" applyFill="1">
      <alignment/>
      <protection/>
    </xf>
    <xf numFmtId="166" fontId="10" fillId="2" borderId="0" xfId="26" applyNumberFormat="1" applyFont="1" applyFill="1" applyAlignment="1">
      <alignment horizontal="left"/>
      <protection/>
    </xf>
    <xf numFmtId="164" fontId="7" fillId="2" borderId="0" xfId="21" applyFont="1" applyFill="1" applyAlignment="1">
      <alignment horizontal="center"/>
      <protection/>
    </xf>
    <xf numFmtId="166" fontId="11" fillId="2" borderId="0" xfId="26" applyNumberFormat="1" applyFont="1" applyFill="1" applyAlignment="1">
      <alignment horizontal="left"/>
      <protection/>
    </xf>
    <xf numFmtId="164" fontId="9" fillId="2" borderId="0" xfId="21" applyFont="1" applyFill="1" applyAlignment="1">
      <alignment horizontal="left"/>
      <protection/>
    </xf>
    <xf numFmtId="164" fontId="12" fillId="2" borderId="0" xfId="21" applyFont="1" applyFill="1">
      <alignment/>
      <protection/>
    </xf>
    <xf numFmtId="164" fontId="12" fillId="2" borderId="0" xfId="21" applyFont="1" applyFill="1" applyAlignment="1">
      <alignment horizontal="left"/>
      <protection/>
    </xf>
    <xf numFmtId="164" fontId="7" fillId="3" borderId="1" xfId="21" applyFont="1" applyFill="1" applyBorder="1" applyAlignment="1">
      <alignment horizontal="center" vertical="center"/>
      <protection/>
    </xf>
    <xf numFmtId="164" fontId="13" fillId="3" borderId="2" xfId="21" applyFont="1" applyFill="1" applyBorder="1" applyAlignment="1">
      <alignment horizontal="left" vertical="center" indent="1"/>
      <protection/>
    </xf>
    <xf numFmtId="164" fontId="12" fillId="3" borderId="3" xfId="21" applyFont="1" applyFill="1" applyBorder="1" applyAlignment="1">
      <alignment vertical="center"/>
      <protection/>
    </xf>
    <xf numFmtId="164" fontId="14" fillId="3" borderId="3" xfId="21" applyFont="1" applyFill="1" applyBorder="1" applyAlignment="1">
      <alignment vertical="center"/>
      <protection/>
    </xf>
    <xf numFmtId="164" fontId="15" fillId="3" borderId="4" xfId="21" applyFont="1" applyFill="1" applyBorder="1" applyAlignment="1">
      <alignment horizontal="center" vertical="center"/>
      <protection/>
    </xf>
    <xf numFmtId="164" fontId="15" fillId="3" borderId="5" xfId="21" applyFont="1" applyFill="1" applyBorder="1" applyAlignment="1">
      <alignment horizontal="center" vertical="center"/>
      <protection/>
    </xf>
    <xf numFmtId="166" fontId="12" fillId="2" borderId="6" xfId="21" applyNumberFormat="1" applyFont="1" applyFill="1" applyBorder="1" applyAlignment="1">
      <alignment horizontal="center" vertical="center"/>
      <protection/>
    </xf>
    <xf numFmtId="164" fontId="12" fillId="2" borderId="7" xfId="21" applyFont="1" applyFill="1" applyBorder="1" applyAlignment="1">
      <alignment horizontal="left" vertical="center" indent="1"/>
      <protection/>
    </xf>
    <xf numFmtId="164" fontId="12" fillId="2" borderId="8" xfId="21" applyFont="1" applyFill="1" applyBorder="1" applyAlignment="1">
      <alignment vertical="center"/>
      <protection/>
    </xf>
    <xf numFmtId="164" fontId="14" fillId="2" borderId="8" xfId="21" applyFont="1" applyFill="1" applyBorder="1" applyAlignment="1">
      <alignment vertical="center"/>
      <protection/>
    </xf>
    <xf numFmtId="167" fontId="0" fillId="2" borderId="9" xfId="21" applyNumberFormat="1" applyFont="1" applyFill="1" applyBorder="1" applyAlignment="1">
      <alignment horizontal="center" vertical="center"/>
      <protection/>
    </xf>
    <xf numFmtId="168" fontId="0" fillId="2" borderId="10" xfId="21" applyNumberFormat="1" applyFont="1" applyFill="1" applyBorder="1" applyAlignment="1">
      <alignment horizontal="right" vertical="center"/>
      <protection/>
    </xf>
    <xf numFmtId="167" fontId="0" fillId="2" borderId="11" xfId="21" applyNumberFormat="1" applyFont="1" applyFill="1" applyBorder="1" applyAlignment="1">
      <alignment horizontal="center" vertical="center"/>
      <protection/>
    </xf>
    <xf numFmtId="168" fontId="0" fillId="2" borderId="12" xfId="21" applyNumberFormat="1" applyFont="1" applyFill="1" applyBorder="1" applyAlignment="1">
      <alignment horizontal="right" vertical="center"/>
      <protection/>
    </xf>
    <xf numFmtId="168" fontId="12" fillId="2" borderId="7" xfId="21" applyNumberFormat="1" applyFont="1" applyFill="1" applyBorder="1" applyAlignment="1">
      <alignment horizontal="left" vertical="center" indent="1"/>
      <protection/>
    </xf>
    <xf numFmtId="164" fontId="13" fillId="3" borderId="13" xfId="21" applyFont="1" applyFill="1" applyBorder="1" applyAlignment="1">
      <alignment horizontal="left" vertical="center"/>
      <protection/>
    </xf>
    <xf numFmtId="164" fontId="13" fillId="3" borderId="14" xfId="21" applyFont="1" applyFill="1" applyBorder="1" applyAlignment="1">
      <alignment vertical="center"/>
      <protection/>
    </xf>
    <xf numFmtId="168" fontId="13" fillId="3" borderId="15" xfId="21" applyNumberFormat="1" applyFont="1" applyFill="1" applyBorder="1" applyAlignment="1">
      <alignment horizontal="right" vertical="center"/>
      <protection/>
    </xf>
    <xf numFmtId="164" fontId="7" fillId="0" borderId="0" xfId="21" applyFont="1" applyFill="1" applyAlignment="1">
      <alignment horizontal="center"/>
      <protection/>
    </xf>
    <xf numFmtId="164" fontId="0" fillId="0" borderId="0" xfId="21" applyFont="1" applyFill="1">
      <alignment/>
      <protection/>
    </xf>
    <xf numFmtId="164" fontId="7" fillId="3" borderId="1" xfId="25" applyFont="1" applyFill="1" applyBorder="1" applyAlignment="1">
      <alignment vertical="center"/>
      <protection/>
    </xf>
    <xf numFmtId="164" fontId="7" fillId="3" borderId="3" xfId="25" applyFont="1" applyFill="1" applyBorder="1" applyAlignment="1">
      <alignment vertical="center"/>
      <protection/>
    </xf>
    <xf numFmtId="164" fontId="7" fillId="3" borderId="16" xfId="25" applyFont="1" applyFill="1" applyBorder="1" applyAlignment="1">
      <alignment vertical="center"/>
      <protection/>
    </xf>
    <xf numFmtId="164" fontId="16" fillId="3" borderId="2" xfId="25" applyFont="1" applyFill="1" applyBorder="1" applyAlignment="1">
      <alignment horizontal="center" vertical="center" wrapText="1"/>
      <protection/>
    </xf>
    <xf numFmtId="164" fontId="16" fillId="3" borderId="2" xfId="25" applyFont="1" applyFill="1" applyBorder="1" applyAlignment="1">
      <alignment horizontal="center" vertical="center"/>
      <protection/>
    </xf>
    <xf numFmtId="167" fontId="16" fillId="3" borderId="16" xfId="25" applyNumberFormat="1" applyFont="1" applyFill="1" applyBorder="1" applyAlignment="1">
      <alignment horizontal="center" vertical="center"/>
      <protection/>
    </xf>
    <xf numFmtId="168" fontId="16" fillId="3" borderId="4" xfId="25" applyNumberFormat="1" applyFont="1" applyFill="1" applyBorder="1" applyAlignment="1">
      <alignment horizontal="center" vertical="center" wrapText="1"/>
      <protection/>
    </xf>
    <xf numFmtId="168" fontId="16" fillId="3" borderId="5" xfId="25" applyNumberFormat="1" applyFont="1" applyFill="1" applyBorder="1" applyAlignment="1">
      <alignment horizontal="center" vertical="center" wrapText="1"/>
      <protection/>
    </xf>
    <xf numFmtId="164" fontId="7" fillId="0" borderId="17" xfId="25" applyFont="1" applyFill="1" applyBorder="1" applyAlignment="1">
      <alignment horizontal="left" vertical="center"/>
      <protection/>
    </xf>
    <xf numFmtId="168" fontId="7" fillId="0" borderId="18" xfId="25" applyNumberFormat="1" applyFont="1" applyFill="1" applyBorder="1" applyAlignment="1">
      <alignment horizontal="right" vertical="center" wrapText="1"/>
      <protection/>
    </xf>
    <xf numFmtId="169" fontId="16" fillId="0" borderId="19" xfId="25" applyNumberFormat="1" applyFont="1" applyFill="1" applyBorder="1" applyAlignment="1">
      <alignment horizontal="right" vertical="center" wrapText="1"/>
      <protection/>
    </xf>
    <xf numFmtId="169" fontId="17" fillId="0" borderId="19" xfId="25" applyNumberFormat="1" applyFont="1" applyFill="1" applyBorder="1" applyAlignment="1">
      <alignment horizontal="right" vertical="center" wrapText="1"/>
      <protection/>
    </xf>
    <xf numFmtId="169" fontId="18" fillId="0" borderId="19" xfId="25" applyNumberFormat="1" applyFont="1" applyFill="1" applyBorder="1" applyAlignment="1">
      <alignment horizontal="right" vertical="center" wrapText="1"/>
      <protection/>
    </xf>
    <xf numFmtId="170" fontId="16" fillId="0" borderId="15" xfId="25" applyNumberFormat="1" applyFont="1" applyFill="1" applyBorder="1" applyAlignment="1">
      <alignment horizontal="right" vertical="center" wrapText="1"/>
      <protection/>
    </xf>
    <xf numFmtId="164" fontId="7" fillId="2" borderId="0" xfId="21" applyFont="1" applyFill="1" applyBorder="1" applyAlignment="1">
      <alignment horizontal="center"/>
      <protection/>
    </xf>
    <xf numFmtId="164" fontId="15" fillId="2" borderId="0" xfId="21" applyFont="1" applyFill="1" applyBorder="1" applyAlignment="1">
      <alignment horizontal="left" wrapText="1"/>
      <protection/>
    </xf>
    <xf numFmtId="164" fontId="0" fillId="0" borderId="0" xfId="0" applyAlignment="1">
      <alignment horizontal="center"/>
    </xf>
    <xf numFmtId="168" fontId="0" fillId="0" borderId="0" xfId="0" applyNumberFormat="1" applyAlignment="1">
      <alignment/>
    </xf>
    <xf numFmtId="166" fontId="9" fillId="0" borderId="0" xfId="24" applyNumberFormat="1" applyFont="1" applyFill="1" applyAlignment="1">
      <alignment horizontal="left" vertical="center"/>
      <protection/>
    </xf>
    <xf numFmtId="164" fontId="2" fillId="0" borderId="0" xfId="24" applyFont="1" applyAlignment="1">
      <alignment horizontal="left" vertical="center"/>
      <protection/>
    </xf>
    <xf numFmtId="164" fontId="2" fillId="0" borderId="0" xfId="24" applyFont="1" applyBorder="1" applyAlignment="1">
      <alignment horizontal="left" vertical="center" wrapText="1"/>
      <protection/>
    </xf>
    <xf numFmtId="164" fontId="19" fillId="0" borderId="0" xfId="24" applyFont="1" applyAlignment="1">
      <alignment horizontal="center" vertical="center"/>
      <protection/>
    </xf>
    <xf numFmtId="164" fontId="20" fillId="0" borderId="0" xfId="24" applyFont="1" applyAlignment="1">
      <alignment vertical="center"/>
      <protection/>
    </xf>
    <xf numFmtId="166" fontId="21" fillId="0" borderId="0" xfId="24" applyNumberFormat="1" applyFont="1" applyBorder="1" applyAlignment="1">
      <alignment horizontal="left" vertical="center"/>
      <protection/>
    </xf>
    <xf numFmtId="164" fontId="20" fillId="0" borderId="0" xfId="24" applyFont="1" applyAlignment="1">
      <alignment horizontal="left" vertical="center" wrapText="1"/>
      <protection/>
    </xf>
    <xf numFmtId="166" fontId="22" fillId="0" borderId="0" xfId="24" applyNumberFormat="1" applyFont="1" applyBorder="1" applyAlignment="1">
      <alignment horizontal="left" vertical="center" indent="1"/>
      <protection/>
    </xf>
    <xf numFmtId="170" fontId="22" fillId="0" borderId="0" xfId="24" applyNumberFormat="1" applyFont="1" applyBorder="1" applyAlignment="1">
      <alignment horizontal="center" vertical="center"/>
      <protection/>
    </xf>
    <xf numFmtId="168" fontId="22" fillId="0" borderId="0" xfId="24" applyNumberFormat="1" applyFont="1" applyBorder="1" applyAlignment="1">
      <alignment horizontal="left" vertical="center"/>
      <protection/>
    </xf>
    <xf numFmtId="164" fontId="22" fillId="0" borderId="0" xfId="24" applyFont="1" applyAlignment="1">
      <alignment horizontal="left" vertical="center"/>
      <protection/>
    </xf>
    <xf numFmtId="164" fontId="20" fillId="0" borderId="0" xfId="24" applyFont="1" applyAlignment="1">
      <alignment vertical="center" wrapText="1"/>
      <protection/>
    </xf>
    <xf numFmtId="164" fontId="23" fillId="3" borderId="20" xfId="24" applyFont="1" applyFill="1" applyBorder="1" applyAlignment="1">
      <alignment horizontal="center" vertical="center" wrapText="1"/>
      <protection/>
    </xf>
    <xf numFmtId="164" fontId="23" fillId="3" borderId="21" xfId="24" applyFont="1" applyFill="1" applyBorder="1" applyAlignment="1">
      <alignment horizontal="center" vertical="center" wrapText="1"/>
      <protection/>
    </xf>
    <xf numFmtId="164" fontId="23" fillId="3" borderId="22" xfId="24" applyFont="1" applyFill="1" applyBorder="1" applyAlignment="1">
      <alignment horizontal="center" vertical="center" wrapText="1"/>
      <protection/>
    </xf>
    <xf numFmtId="170" fontId="23" fillId="3" borderId="22" xfId="24" applyNumberFormat="1" applyFont="1" applyFill="1" applyBorder="1" applyAlignment="1">
      <alignment horizontal="center" vertical="center" wrapText="1"/>
      <protection/>
    </xf>
    <xf numFmtId="168" fontId="23" fillId="3" borderId="23" xfId="24" applyNumberFormat="1" applyFont="1" applyFill="1" applyBorder="1" applyAlignment="1">
      <alignment horizontal="center" vertical="center" wrapText="1"/>
      <protection/>
    </xf>
    <xf numFmtId="164" fontId="23" fillId="3" borderId="24" xfId="24" applyFont="1" applyFill="1" applyBorder="1" applyAlignment="1">
      <alignment horizontal="center" vertical="center" wrapText="1"/>
      <protection/>
    </xf>
    <xf numFmtId="168" fontId="23" fillId="3" borderId="9" xfId="24" applyNumberFormat="1" applyFont="1" applyFill="1" applyBorder="1" applyAlignment="1">
      <alignment horizontal="center" vertical="center" wrapText="1"/>
      <protection/>
    </xf>
    <xf numFmtId="164" fontId="23" fillId="3" borderId="9" xfId="24" applyFont="1" applyFill="1" applyBorder="1" applyAlignment="1">
      <alignment horizontal="center" vertical="center" wrapText="1"/>
      <protection/>
    </xf>
    <xf numFmtId="164" fontId="23" fillId="3" borderId="25" xfId="24" applyFont="1" applyFill="1" applyBorder="1" applyAlignment="1">
      <alignment horizontal="center" vertical="center" wrapText="1"/>
      <protection/>
    </xf>
    <xf numFmtId="164" fontId="24" fillId="0" borderId="26" xfId="24" applyNumberFormat="1" applyFont="1" applyBorder="1" applyAlignment="1">
      <alignment horizontal="center" vertical="center" wrapText="1"/>
      <protection/>
    </xf>
    <xf numFmtId="164" fontId="25" fillId="0" borderId="26" xfId="24" applyFont="1" applyBorder="1" applyAlignment="1">
      <alignment horizontal="left" vertical="center" wrapText="1"/>
      <protection/>
    </xf>
    <xf numFmtId="164" fontId="18" fillId="0" borderId="26" xfId="24" applyFont="1" applyBorder="1" applyAlignment="1">
      <alignment horizontal="left" vertical="center" wrapText="1"/>
      <protection/>
    </xf>
    <xf numFmtId="164" fontId="13" fillId="0" borderId="26" xfId="24" applyFont="1" applyBorder="1" applyAlignment="1">
      <alignment horizontal="left" vertical="center" wrapText="1"/>
      <protection/>
    </xf>
    <xf numFmtId="170" fontId="20" fillId="0" borderId="26" xfId="24" applyNumberFormat="1" applyFont="1" applyBorder="1" applyAlignment="1">
      <alignment horizontal="center" vertical="center" wrapText="1"/>
      <protection/>
    </xf>
    <xf numFmtId="168" fontId="20" fillId="0" borderId="26" xfId="24" applyNumberFormat="1" applyFont="1" applyFill="1" applyBorder="1" applyAlignment="1">
      <alignment vertical="center" wrapText="1"/>
      <protection/>
    </xf>
    <xf numFmtId="168" fontId="26" fillId="0" borderId="26" xfId="24" applyNumberFormat="1" applyFont="1" applyBorder="1" applyAlignment="1">
      <alignment vertical="center" wrapText="1"/>
      <protection/>
    </xf>
    <xf numFmtId="164" fontId="24" fillId="0" borderId="26" xfId="24" applyFont="1" applyBorder="1" applyAlignment="1">
      <alignment horizontal="center" vertical="center" wrapText="1"/>
      <protection/>
    </xf>
    <xf numFmtId="164" fontId="24" fillId="0" borderId="26" xfId="24" applyFont="1" applyBorder="1" applyAlignment="1">
      <alignment horizontal="left" vertical="center" wrapText="1"/>
      <protection/>
    </xf>
    <xf numFmtId="164" fontId="26" fillId="0" borderId="26" xfId="24" applyFont="1" applyFill="1" applyBorder="1" applyAlignment="1">
      <alignment vertical="center" wrapText="1"/>
      <protection/>
    </xf>
    <xf numFmtId="170" fontId="26" fillId="0" borderId="26" xfId="24" applyNumberFormat="1" applyFont="1" applyFill="1" applyBorder="1" applyAlignment="1">
      <alignment horizontal="center" vertical="center" wrapText="1"/>
      <protection/>
    </xf>
    <xf numFmtId="168" fontId="26" fillId="0" borderId="26" xfId="24" applyNumberFormat="1" applyFont="1" applyFill="1" applyBorder="1" applyAlignment="1">
      <alignment horizontal="center" vertical="center" wrapText="1"/>
      <protection/>
    </xf>
    <xf numFmtId="168" fontId="26" fillId="0" borderId="26" xfId="24" applyNumberFormat="1" applyFont="1" applyFill="1" applyBorder="1" applyAlignment="1">
      <alignment vertical="center" wrapText="1"/>
      <protection/>
    </xf>
    <xf numFmtId="164" fontId="26" fillId="0" borderId="26" xfId="0" applyFont="1" applyBorder="1" applyAlignment="1">
      <alignment horizontal="left"/>
    </xf>
    <xf numFmtId="170" fontId="26" fillId="0" borderId="26" xfId="24" applyNumberFormat="1" applyFont="1" applyBorder="1" applyAlignment="1">
      <alignment horizontal="center" vertical="center" wrapText="1"/>
      <protection/>
    </xf>
    <xf numFmtId="164" fontId="26" fillId="0" borderId="26" xfId="24" applyFont="1" applyBorder="1" applyAlignment="1">
      <alignment vertical="center" wrapText="1"/>
      <protection/>
    </xf>
    <xf numFmtId="164" fontId="26" fillId="0" borderId="26" xfId="0" applyFont="1" applyBorder="1" applyAlignment="1">
      <alignment horizontal="center"/>
    </xf>
    <xf numFmtId="168" fontId="26" fillId="0" borderId="26" xfId="0" applyNumberFormat="1" applyFont="1" applyBorder="1" applyAlignment="1">
      <alignment horizontal="right"/>
    </xf>
    <xf numFmtId="164" fontId="26" fillId="0" borderId="26" xfId="0" applyFont="1" applyBorder="1" applyAlignment="1">
      <alignment horizontal="left" wrapText="1"/>
    </xf>
    <xf numFmtId="164" fontId="26" fillId="0" borderId="26" xfId="28" applyFont="1" applyBorder="1" applyAlignment="1">
      <alignment vertical="top" wrapText="1"/>
      <protection/>
    </xf>
    <xf numFmtId="166" fontId="20" fillId="0" borderId="26" xfId="28" applyNumberFormat="1" applyFont="1" applyBorder="1" applyAlignment="1">
      <alignment vertical="top" wrapText="1"/>
      <protection/>
    </xf>
    <xf numFmtId="164" fontId="26" fillId="0" borderId="26" xfId="28" applyFont="1" applyBorder="1" applyAlignment="1">
      <alignment vertical="center" wrapText="1"/>
      <protection/>
    </xf>
    <xf numFmtId="164" fontId="26" fillId="0" borderId="26" xfId="28" applyFont="1" applyBorder="1" applyAlignment="1">
      <alignment horizontal="center" vertical="center" wrapText="1"/>
      <protection/>
    </xf>
    <xf numFmtId="168" fontId="26" fillId="0" borderId="26" xfId="28" applyNumberFormat="1" applyFont="1" applyBorder="1" applyAlignment="1">
      <alignment vertical="center" wrapText="1"/>
      <protection/>
    </xf>
    <xf numFmtId="164" fontId="26" fillId="0" borderId="26" xfId="28" applyFont="1" applyBorder="1" applyAlignment="1">
      <alignment horizontal="center" vertical="top" wrapText="1"/>
      <protection/>
    </xf>
    <xf numFmtId="168" fontId="26" fillId="0" borderId="26" xfId="28" applyNumberFormat="1" applyFont="1" applyBorder="1" applyAlignment="1">
      <alignment vertical="top" wrapText="1"/>
      <protection/>
    </xf>
    <xf numFmtId="164" fontId="20" fillId="0" borderId="26" xfId="0" applyFont="1" applyBorder="1" applyAlignment="1">
      <alignment horizontal="left"/>
    </xf>
    <xf numFmtId="164" fontId="23" fillId="0" borderId="26" xfId="24" applyFont="1" applyBorder="1" applyAlignment="1">
      <alignment vertical="center" wrapText="1"/>
      <protection/>
    </xf>
    <xf numFmtId="164" fontId="24" fillId="0" borderId="26" xfId="24" applyFont="1" applyFill="1" applyBorder="1" applyAlignment="1">
      <alignment horizontal="left" vertical="center" wrapText="1"/>
      <protection/>
    </xf>
    <xf numFmtId="164" fontId="26" fillId="0" borderId="26" xfId="22" applyFont="1" applyFill="1" applyBorder="1" applyAlignment="1">
      <alignment vertical="center" wrapText="1"/>
      <protection/>
    </xf>
    <xf numFmtId="170" fontId="26" fillId="0" borderId="26" xfId="27" applyNumberFormat="1" applyFont="1" applyFill="1" applyBorder="1" applyAlignment="1" applyProtection="1">
      <alignment horizontal="center" vertical="center"/>
      <protection locked="0"/>
    </xf>
    <xf numFmtId="164" fontId="26" fillId="0" borderId="26" xfId="23" applyFont="1" applyBorder="1" applyAlignment="1">
      <alignment vertical="center" wrapText="1"/>
      <protection/>
    </xf>
    <xf numFmtId="164" fontId="24" fillId="0" borderId="26" xfId="0" applyFont="1" applyBorder="1" applyAlignment="1">
      <alignment horizontal="left" vertical="center" wrapText="1"/>
    </xf>
    <xf numFmtId="170" fontId="26" fillId="0" borderId="26" xfId="0" applyNumberFormat="1" applyFont="1" applyBorder="1" applyAlignment="1">
      <alignment horizontal="center" vertical="center" wrapText="1"/>
    </xf>
    <xf numFmtId="164" fontId="21" fillId="2" borderId="27" xfId="24" applyFont="1" applyFill="1" applyBorder="1" applyAlignment="1">
      <alignment horizontal="left" vertical="center" indent="1"/>
      <protection/>
    </xf>
    <xf numFmtId="164" fontId="23" fillId="0" borderId="28" xfId="24" applyFont="1" applyBorder="1" applyAlignment="1">
      <alignment horizontal="left" vertical="center"/>
      <protection/>
    </xf>
    <xf numFmtId="164" fontId="26" fillId="0" borderId="28" xfId="24" applyFont="1" applyBorder="1" applyAlignment="1">
      <alignment vertical="center"/>
      <protection/>
    </xf>
    <xf numFmtId="170" fontId="26" fillId="0" borderId="28" xfId="24" applyNumberFormat="1" applyFont="1" applyBorder="1" applyAlignment="1">
      <alignment horizontal="center" vertical="center"/>
      <protection/>
    </xf>
    <xf numFmtId="168" fontId="21" fillId="0" borderId="29" xfId="24" applyNumberFormat="1" applyFont="1" applyFill="1" applyBorder="1" applyAlignment="1">
      <alignment horizontal="center" vertical="center"/>
      <protection/>
    </xf>
    <xf numFmtId="168" fontId="21" fillId="0" borderId="30" xfId="24" applyNumberFormat="1" applyFont="1" applyFill="1" applyBorder="1" applyAlignment="1">
      <alignment horizontal="center" vertical="center"/>
      <protection/>
    </xf>
    <xf numFmtId="164" fontId="21" fillId="3" borderId="31" xfId="24" applyFont="1" applyFill="1" applyBorder="1" applyAlignment="1">
      <alignment horizontal="left" vertical="center" indent="1"/>
      <protection/>
    </xf>
    <xf numFmtId="164" fontId="23" fillId="3" borderId="32" xfId="24" applyFont="1" applyFill="1" applyBorder="1" applyAlignment="1">
      <alignment vertical="center"/>
      <protection/>
    </xf>
    <xf numFmtId="164" fontId="26" fillId="3" borderId="32" xfId="24" applyFont="1" applyFill="1" applyBorder="1" applyAlignment="1">
      <alignment vertical="center"/>
      <protection/>
    </xf>
    <xf numFmtId="164" fontId="0" fillId="3" borderId="33" xfId="0" applyFill="1" applyBorder="1" applyAlignment="1">
      <alignment/>
    </xf>
    <xf numFmtId="167" fontId="21" fillId="3" borderId="34" xfId="24" applyNumberFormat="1" applyFont="1" applyFill="1" applyBorder="1" applyAlignment="1">
      <alignment horizontal="center" vertical="center"/>
      <protection/>
    </xf>
    <xf numFmtId="168" fontId="21" fillId="3" borderId="34" xfId="24" applyNumberFormat="1" applyFont="1" applyFill="1" applyBorder="1" applyAlignment="1">
      <alignment horizontal="center" vertical="center"/>
      <protection/>
    </xf>
    <xf numFmtId="168" fontId="21" fillId="3" borderId="35" xfId="24" applyNumberFormat="1" applyFont="1" applyFill="1" applyBorder="1" applyAlignment="1">
      <alignment horizontal="center" vertical="center"/>
      <protection/>
    </xf>
    <xf numFmtId="168" fontId="21" fillId="3" borderId="15" xfId="24" applyNumberFormat="1" applyFont="1" applyFill="1" applyBorder="1" applyAlignment="1">
      <alignment horizontal="center" vertical="center"/>
      <protection/>
    </xf>
    <xf numFmtId="164" fontId="21" fillId="3" borderId="27" xfId="24" applyFont="1" applyFill="1" applyBorder="1" applyAlignment="1">
      <alignment horizontal="left" vertical="center" indent="1"/>
      <protection/>
    </xf>
    <xf numFmtId="164" fontId="23" fillId="3" borderId="28" xfId="24" applyFont="1" applyFill="1" applyBorder="1" applyAlignment="1">
      <alignment horizontal="left" vertical="center"/>
      <protection/>
    </xf>
    <xf numFmtId="164" fontId="26" fillId="3" borderId="28" xfId="24" applyFont="1" applyFill="1" applyBorder="1" applyAlignment="1">
      <alignment vertical="center"/>
      <protection/>
    </xf>
    <xf numFmtId="170" fontId="26" fillId="3" borderId="28" xfId="24" applyNumberFormat="1" applyFont="1" applyFill="1" applyBorder="1" applyAlignment="1">
      <alignment horizontal="center" vertical="center"/>
      <protection/>
    </xf>
    <xf numFmtId="168" fontId="21" fillId="3" borderId="36" xfId="24" applyNumberFormat="1" applyFont="1" applyFill="1" applyBorder="1" applyAlignment="1">
      <alignment horizontal="center" vertical="center"/>
      <protection/>
    </xf>
    <xf numFmtId="164" fontId="20" fillId="0" borderId="0" xfId="24" applyFont="1" applyAlignment="1">
      <alignment horizontal="center" vertical="center"/>
      <protection/>
    </xf>
    <xf numFmtId="164" fontId="20" fillId="0" borderId="0" xfId="24" applyFont="1" applyAlignment="1">
      <alignment horizontal="left" vertical="center"/>
      <protection/>
    </xf>
    <xf numFmtId="170" fontId="20" fillId="0" borderId="0" xfId="24" applyNumberFormat="1" applyFont="1" applyAlignment="1">
      <alignment horizontal="center" vertical="center"/>
      <protection/>
    </xf>
    <xf numFmtId="168" fontId="20" fillId="0" borderId="0" xfId="24" applyNumberFormat="1" applyFont="1" applyFill="1" applyAlignment="1">
      <alignment vertical="center"/>
      <protection/>
    </xf>
    <xf numFmtId="164" fontId="20" fillId="0" borderId="0" xfId="24" applyFont="1" applyFill="1" applyAlignment="1">
      <alignment vertical="center"/>
      <protection/>
    </xf>
    <xf numFmtId="164" fontId="19" fillId="0" borderId="0" xfId="24" applyFont="1" applyAlignment="1">
      <alignment horizontal="left" vertical="center"/>
      <protection/>
    </xf>
    <xf numFmtId="164" fontId="22" fillId="0" borderId="0" xfId="24" applyFont="1" applyAlignment="1">
      <alignment vertical="center"/>
      <protection/>
    </xf>
    <xf numFmtId="168" fontId="20" fillId="0" borderId="0" xfId="24" applyNumberFormat="1" applyFont="1" applyAlignment="1">
      <alignment vertical="center"/>
      <protection/>
    </xf>
    <xf numFmtId="164" fontId="22" fillId="0" borderId="0" xfId="24" applyFont="1" applyAlignment="1">
      <alignment horizontal="center" vertical="top"/>
      <protection/>
    </xf>
    <xf numFmtId="164" fontId="22" fillId="0" borderId="0" xfId="24" applyFont="1" applyBorder="1" applyAlignment="1">
      <alignment vertical="top"/>
      <protection/>
    </xf>
    <xf numFmtId="164" fontId="0" fillId="0" borderId="0" xfId="0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0" fillId="0" borderId="0" xfId="24" applyFont="1" applyAlignment="1">
      <alignment horizontal="center" vertical="center" wrapText="1"/>
      <protection/>
    </xf>
    <xf numFmtId="170" fontId="20" fillId="0" borderId="0" xfId="24" applyNumberFormat="1" applyFont="1" applyAlignment="1">
      <alignment horizontal="center" vertical="center" wrapText="1"/>
      <protection/>
    </xf>
    <xf numFmtId="170" fontId="26" fillId="0" borderId="0" xfId="24" applyNumberFormat="1" applyFont="1" applyAlignment="1">
      <alignment horizontal="center" vertical="center" wrapText="1"/>
      <protection/>
    </xf>
    <xf numFmtId="164" fontId="23" fillId="0" borderId="26" xfId="24" applyFont="1" applyFill="1" applyBorder="1" applyAlignment="1">
      <alignment vertical="center" wrapText="1"/>
      <protection/>
    </xf>
    <xf numFmtId="170" fontId="27" fillId="0" borderId="26" xfId="24" applyNumberFormat="1" applyFont="1" applyFill="1" applyBorder="1" applyAlignment="1">
      <alignment horizontal="center" vertical="center" wrapText="1"/>
      <protection/>
    </xf>
    <xf numFmtId="168" fontId="27" fillId="0" borderId="26" xfId="24" applyNumberFormat="1" applyFont="1" applyFill="1" applyBorder="1" applyAlignment="1">
      <alignment vertical="center" wrapText="1"/>
      <protection/>
    </xf>
    <xf numFmtId="164" fontId="26" fillId="0" borderId="26" xfId="28" applyFont="1" applyBorder="1" applyAlignment="1">
      <alignment horizontal="left" vertical="center" wrapText="1"/>
      <protection/>
    </xf>
    <xf numFmtId="168" fontId="26" fillId="0" borderId="26" xfId="28" applyNumberFormat="1" applyFont="1" applyBorder="1" applyAlignment="1">
      <alignment horizontal="right" vertical="center" wrapText="1"/>
      <protection/>
    </xf>
    <xf numFmtId="168" fontId="26" fillId="0" borderId="26" xfId="24" applyNumberFormat="1" applyFont="1" applyBorder="1" applyAlignment="1">
      <alignment horizontal="right" vertical="center" wrapText="1"/>
      <protection/>
    </xf>
    <xf numFmtId="168" fontId="20" fillId="0" borderId="26" xfId="28" applyNumberFormat="1" applyFont="1" applyBorder="1" applyAlignment="1">
      <alignment horizontal="right" vertical="center" wrapText="1"/>
      <protection/>
    </xf>
    <xf numFmtId="168" fontId="26" fillId="0" borderId="26" xfId="24" applyNumberFormat="1" applyFont="1" applyFill="1" applyBorder="1" applyAlignment="1">
      <alignment horizontal="right" vertical="center" wrapText="1"/>
      <protection/>
    </xf>
    <xf numFmtId="166" fontId="26" fillId="0" borderId="26" xfId="28" applyNumberFormat="1" applyFont="1" applyBorder="1" applyAlignment="1">
      <alignment horizontal="left" wrapText="1"/>
      <protection/>
    </xf>
    <xf numFmtId="164" fontId="20" fillId="0" borderId="26" xfId="28" applyFont="1" applyBorder="1" applyAlignment="1">
      <alignment horizontal="center" vertical="center" wrapText="1"/>
      <protection/>
    </xf>
    <xf numFmtId="164" fontId="26" fillId="0" borderId="26" xfId="24" applyFont="1" applyBorder="1" applyAlignment="1">
      <alignment wrapText="1"/>
      <protection/>
    </xf>
    <xf numFmtId="164" fontId="26" fillId="0" borderId="26" xfId="24" applyFont="1" applyBorder="1">
      <alignment/>
      <protection/>
    </xf>
    <xf numFmtId="170" fontId="26" fillId="0" borderId="26" xfId="0" applyNumberFormat="1" applyFont="1" applyFill="1" applyBorder="1" applyAlignment="1">
      <alignment horizontal="center" vertical="center" wrapText="1"/>
    </xf>
    <xf numFmtId="170" fontId="26" fillId="0" borderId="0" xfId="24" applyNumberFormat="1" applyFont="1" applyAlignment="1">
      <alignment horizontal="center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í_N020198A" xfId="21"/>
    <cellStyle name="normální_N_02024A" xfId="22"/>
    <cellStyle name="normální_N_sitova_vzor" xfId="23"/>
    <cellStyle name="normální_N_sitova_vzor_II" xfId="24"/>
    <cellStyle name="normální_N_sitova_vzor_kveten_05" xfId="25"/>
    <cellStyle name="normální_Np_030038" xfId="26"/>
    <cellStyle name="normální_SK I" xfId="27"/>
    <cellStyle name="Excel Built-in Norm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38" sqref="A38"/>
    </sheetView>
  </sheetViews>
  <sheetFormatPr defaultColWidth="12.57421875" defaultRowHeight="12.75"/>
  <cols>
    <col min="1" max="5" width="11.57421875" style="0" customWidth="1"/>
    <col min="6" max="8" width="0" style="0" hidden="1" customWidth="1"/>
    <col min="9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2.75">
      <c r="A3" s="2" t="s">
        <v>1</v>
      </c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</row>
    <row r="4" spans="1:12" ht="12.75">
      <c r="A4" s="2"/>
      <c r="B4" s="2"/>
      <c r="C4" s="2"/>
      <c r="D4" s="4" t="s">
        <v>3</v>
      </c>
      <c r="E4" s="5"/>
      <c r="F4" s="5"/>
      <c r="G4" s="5"/>
      <c r="H4" s="5"/>
      <c r="I4" s="5"/>
      <c r="J4" s="5"/>
      <c r="K4" s="2"/>
      <c r="L4" s="2"/>
    </row>
    <row r="5" spans="1:12" ht="12.75">
      <c r="A5" s="2"/>
      <c r="B5" s="2"/>
      <c r="C5" s="2"/>
      <c r="D5" s="6"/>
      <c r="E5" s="5"/>
      <c r="F5" s="5"/>
      <c r="G5" s="5"/>
      <c r="H5" s="5"/>
      <c r="I5" s="5"/>
      <c r="J5" s="5"/>
      <c r="K5" s="2"/>
      <c r="L5" s="2"/>
    </row>
    <row r="6" spans="1:12" ht="12.75">
      <c r="A6" s="2" t="s">
        <v>4</v>
      </c>
      <c r="B6" s="2"/>
      <c r="C6" s="2"/>
      <c r="D6" s="7" t="s">
        <v>5</v>
      </c>
      <c r="E6" s="5"/>
      <c r="F6" s="5"/>
      <c r="G6" s="5"/>
      <c r="H6" s="5"/>
      <c r="I6" s="5"/>
      <c r="J6" s="5"/>
      <c r="K6" s="2"/>
      <c r="L6" s="2"/>
    </row>
    <row r="7" spans="1:12" ht="12.75">
      <c r="A7" s="2"/>
      <c r="B7" s="2"/>
      <c r="C7" s="2"/>
      <c r="D7" s="6"/>
      <c r="E7" s="5"/>
      <c r="F7" s="5"/>
      <c r="G7" s="5"/>
      <c r="H7" s="5"/>
      <c r="I7" s="5"/>
      <c r="J7" s="5"/>
      <c r="K7" s="2"/>
      <c r="L7" s="2"/>
    </row>
    <row r="8" spans="1:12" ht="12.75">
      <c r="A8" s="2" t="s">
        <v>6</v>
      </c>
      <c r="B8" s="8"/>
      <c r="C8" s="2"/>
      <c r="D8" s="9"/>
      <c r="E8" s="9"/>
      <c r="F8" s="10"/>
      <c r="G8" s="2"/>
      <c r="H8" s="2"/>
      <c r="I8" s="2" t="s">
        <v>7</v>
      </c>
      <c r="J8" s="2"/>
      <c r="K8" s="2"/>
      <c r="L8" s="11"/>
    </row>
    <row r="9" spans="1:12" ht="12.75">
      <c r="A9" s="2" t="s">
        <v>8</v>
      </c>
      <c r="B9" s="8"/>
      <c r="C9" s="2"/>
      <c r="D9" s="12"/>
      <c r="E9" s="12"/>
      <c r="F9" s="10"/>
      <c r="G9" s="2"/>
      <c r="H9" s="2"/>
      <c r="I9" s="2" t="s">
        <v>9</v>
      </c>
      <c r="J9" s="2"/>
      <c r="K9" s="2"/>
      <c r="L9" s="13"/>
    </row>
    <row r="10" spans="1:12" ht="12.75">
      <c r="A10" s="2" t="s">
        <v>10</v>
      </c>
      <c r="B10" s="8"/>
      <c r="C10" s="2"/>
      <c r="D10" s="12"/>
      <c r="E10" s="12"/>
      <c r="F10" s="10"/>
      <c r="G10" s="2"/>
      <c r="H10" s="2"/>
      <c r="I10" s="2" t="s">
        <v>9</v>
      </c>
      <c r="J10" s="2"/>
      <c r="K10" s="2"/>
      <c r="L10" s="13"/>
    </row>
    <row r="11" spans="1:12" ht="12.75">
      <c r="A11" s="2" t="s">
        <v>11</v>
      </c>
      <c r="B11" s="14"/>
      <c r="C11" s="15"/>
      <c r="D11" s="16"/>
      <c r="E11" s="15"/>
      <c r="F11" s="15"/>
      <c r="G11" s="15"/>
      <c r="H11" s="15"/>
      <c r="I11" s="15"/>
      <c r="J11" s="15"/>
      <c r="K11" s="15"/>
      <c r="L11" s="17"/>
    </row>
    <row r="12" spans="1:12" ht="12.75">
      <c r="A12" s="18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9"/>
    </row>
    <row r="13" spans="1:12" ht="12.75">
      <c r="A13" s="20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2.75">
      <c r="A14" s="2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2.75">
      <c r="A15" s="23" t="s">
        <v>13</v>
      </c>
      <c r="B15" s="24" t="s">
        <v>14</v>
      </c>
      <c r="C15" s="25"/>
      <c r="D15" s="25"/>
      <c r="E15" s="25"/>
      <c r="F15" s="25"/>
      <c r="G15" s="25"/>
      <c r="H15" s="25"/>
      <c r="I15" s="26"/>
      <c r="J15" s="25"/>
      <c r="K15" s="27" t="s">
        <v>15</v>
      </c>
      <c r="L15" s="28" t="s">
        <v>16</v>
      </c>
    </row>
    <row r="16" spans="1:12" ht="12.75">
      <c r="A16" s="29" t="s">
        <v>17</v>
      </c>
      <c r="B16" s="30" t="str">
        <f>'OT+SK'!C1</f>
        <v>Optická trasa a strukturovaná kabeláž (OT+SK)</v>
      </c>
      <c r="C16" s="31"/>
      <c r="D16" s="31"/>
      <c r="E16" s="31"/>
      <c r="F16" s="31"/>
      <c r="G16" s="31"/>
      <c r="H16" s="31"/>
      <c r="I16" s="32"/>
      <c r="J16" s="32"/>
      <c r="K16" s="33">
        <v>0.21</v>
      </c>
      <c r="L16" s="34">
        <f>'OT+SK'!G77</f>
        <v>0</v>
      </c>
    </row>
    <row r="17" spans="1:12" ht="12.75">
      <c r="A17" s="29" t="s">
        <v>18</v>
      </c>
      <c r="B17" s="30" t="str">
        <f>CCTV!C1</f>
        <v>Kamerový systém (CCTV)</v>
      </c>
      <c r="C17" s="31"/>
      <c r="D17" s="31"/>
      <c r="E17" s="31"/>
      <c r="F17" s="31"/>
      <c r="G17" s="31"/>
      <c r="H17" s="31"/>
      <c r="I17" s="32"/>
      <c r="J17" s="32"/>
      <c r="K17" s="35">
        <v>0.21</v>
      </c>
      <c r="L17" s="36">
        <f>CCTV!G48</f>
        <v>0</v>
      </c>
    </row>
    <row r="18" spans="1:12" ht="12.75">
      <c r="A18" s="29" t="s">
        <v>19</v>
      </c>
      <c r="B18" s="37" t="str">
        <f>EKV!C1</f>
        <v>Elektronická kontrola vstupu (EKV)</v>
      </c>
      <c r="C18" s="31"/>
      <c r="D18" s="31"/>
      <c r="E18" s="31"/>
      <c r="F18" s="31"/>
      <c r="G18" s="31"/>
      <c r="H18" s="31"/>
      <c r="I18" s="32"/>
      <c r="J18" s="32"/>
      <c r="K18" s="35">
        <v>0.21</v>
      </c>
      <c r="L18" s="36">
        <f>EKV!G33</f>
        <v>0</v>
      </c>
    </row>
    <row r="19" spans="1:12" ht="12.75">
      <c r="A19" s="29" t="s">
        <v>20</v>
      </c>
      <c r="B19" s="30" t="str">
        <f>EZS!C1</f>
        <v>Elektronická zabezpečovací signalizace (EZS)</v>
      </c>
      <c r="C19" s="31"/>
      <c r="D19" s="31"/>
      <c r="E19" s="31"/>
      <c r="F19" s="31"/>
      <c r="G19" s="31"/>
      <c r="H19" s="31"/>
      <c r="I19" s="32"/>
      <c r="J19" s="32"/>
      <c r="K19" s="35">
        <v>0.21</v>
      </c>
      <c r="L19" s="36">
        <f>EZS!G44</f>
        <v>0</v>
      </c>
    </row>
    <row r="20" spans="1:12" ht="12.75">
      <c r="A20" s="38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>
        <f>SUM(L16:L19)</f>
        <v>0</v>
      </c>
    </row>
    <row r="21" spans="1:12" ht="12.7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31.5" customHeight="1">
      <c r="A22" s="43"/>
      <c r="B22" s="44"/>
      <c r="C22" s="45"/>
      <c r="D22" s="46" t="s">
        <v>22</v>
      </c>
      <c r="E22" s="46"/>
      <c r="F22" s="47"/>
      <c r="G22" s="48"/>
      <c r="H22" s="49" t="s">
        <v>23</v>
      </c>
      <c r="I22" s="49"/>
      <c r="J22" s="49" t="s">
        <v>24</v>
      </c>
      <c r="K22" s="49"/>
      <c r="L22" s="50" t="s">
        <v>25</v>
      </c>
    </row>
    <row r="23" spans="1:12" ht="12.75" customHeight="1">
      <c r="A23" s="51" t="s">
        <v>26</v>
      </c>
      <c r="B23" s="51"/>
      <c r="C23" s="52"/>
      <c r="D23" s="53">
        <f>L20</f>
        <v>0</v>
      </c>
      <c r="E23" s="53"/>
      <c r="F23" s="54">
        <f>ROUND(D23*G22,1)</f>
        <v>0</v>
      </c>
      <c r="G23" s="54"/>
      <c r="H23" s="55">
        <f>D23-F23</f>
        <v>0</v>
      </c>
      <c r="I23" s="55"/>
      <c r="J23" s="55">
        <f>CEILING(H23*0.21,0.1)</f>
        <v>0</v>
      </c>
      <c r="K23" s="55"/>
      <c r="L23" s="56">
        <f>ROUND(SUM(H23:K23),0)</f>
        <v>0</v>
      </c>
    </row>
    <row r="24" spans="1:12" ht="12.7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2.75" customHeight="1">
      <c r="A26" s="58" t="s">
        <v>28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7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2.75" hidden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</sheetData>
  <sheetProtection selectLockedCells="1" selectUnlockedCells="1"/>
  <mergeCells count="13">
    <mergeCell ref="A1:L2"/>
    <mergeCell ref="D3:M3"/>
    <mergeCell ref="D8:E8"/>
    <mergeCell ref="D22:E22"/>
    <mergeCell ref="H22:I22"/>
    <mergeCell ref="J22:K22"/>
    <mergeCell ref="A23:B23"/>
    <mergeCell ref="D23:E23"/>
    <mergeCell ref="F23:G23"/>
    <mergeCell ref="H23:I23"/>
    <mergeCell ref="J23:K23"/>
    <mergeCell ref="A25:L25"/>
    <mergeCell ref="A26:L36"/>
  </mergeCells>
  <printOptions/>
  <pageMargins left="0.7875" right="0.7875" top="0.4652777777777778" bottom="0.6229166666666667" header="0.22777777777777777" footer="0.3854166666666667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44">
      <selection activeCell="J73" sqref="J73"/>
    </sheetView>
  </sheetViews>
  <sheetFormatPr defaultColWidth="12.57421875" defaultRowHeight="12.75"/>
  <cols>
    <col min="1" max="1" width="11.57421875" style="0" customWidth="1"/>
    <col min="2" max="3" width="0" style="0" hidden="1" customWidth="1"/>
    <col min="4" max="4" width="57.00390625" style="0" customWidth="1"/>
    <col min="5" max="5" width="5.00390625" style="59" customWidth="1"/>
    <col min="6" max="6" width="5.7109375" style="0" customWidth="1"/>
    <col min="7" max="7" width="11.57421875" style="60" customWidth="1"/>
    <col min="8" max="16384" width="11.57421875" style="0" customWidth="1"/>
  </cols>
  <sheetData>
    <row r="1" spans="1:10" ht="12.75" customHeight="1">
      <c r="A1" s="61" t="s">
        <v>17</v>
      </c>
      <c r="B1" s="62"/>
      <c r="C1" s="63" t="s">
        <v>29</v>
      </c>
      <c r="D1" s="63"/>
      <c r="E1" s="63"/>
      <c r="F1" s="63"/>
      <c r="G1" s="63"/>
      <c r="H1" s="64"/>
      <c r="I1" s="64"/>
      <c r="J1" s="65"/>
    </row>
    <row r="2" spans="1:10" ht="12.75">
      <c r="A2" s="66"/>
      <c r="B2" s="67"/>
      <c r="C2" s="65"/>
      <c r="D2" s="68"/>
      <c r="E2" s="69"/>
      <c r="F2" s="69"/>
      <c r="G2" s="70"/>
      <c r="H2" s="71"/>
      <c r="I2" s="71"/>
      <c r="J2" s="72"/>
    </row>
    <row r="3" spans="1:10" ht="12.75" customHeight="1">
      <c r="A3" s="73" t="s">
        <v>13</v>
      </c>
      <c r="B3" s="74" t="s">
        <v>30</v>
      </c>
      <c r="C3" s="75" t="s">
        <v>31</v>
      </c>
      <c r="D3" s="75" t="s">
        <v>32</v>
      </c>
      <c r="E3" s="76" t="s">
        <v>33</v>
      </c>
      <c r="F3" s="76" t="s">
        <v>34</v>
      </c>
      <c r="G3" s="77" t="s">
        <v>35</v>
      </c>
      <c r="H3" s="77"/>
      <c r="I3" s="78" t="s">
        <v>36</v>
      </c>
      <c r="J3" s="78"/>
    </row>
    <row r="4" spans="1:10" ht="32.25" customHeight="1">
      <c r="A4" s="73"/>
      <c r="B4" s="74"/>
      <c r="C4" s="75"/>
      <c r="D4" s="75"/>
      <c r="E4" s="76"/>
      <c r="F4" s="76"/>
      <c r="G4" s="79" t="s">
        <v>37</v>
      </c>
      <c r="H4" s="80" t="s">
        <v>38</v>
      </c>
      <c r="I4" s="80" t="s">
        <v>37</v>
      </c>
      <c r="J4" s="81" t="s">
        <v>38</v>
      </c>
    </row>
    <row r="5" spans="1:10" ht="12.75">
      <c r="A5" s="82">
        <v>1</v>
      </c>
      <c r="B5" s="83"/>
      <c r="C5" s="84"/>
      <c r="D5" s="85" t="s">
        <v>39</v>
      </c>
      <c r="E5" s="86"/>
      <c r="F5" s="86"/>
      <c r="G5" s="87"/>
      <c r="H5" s="88"/>
      <c r="I5" s="87"/>
      <c r="J5" s="88"/>
    </row>
    <row r="6" spans="1:10" ht="12.75">
      <c r="A6" s="89">
        <f>+A5+1</f>
        <v>2</v>
      </c>
      <c r="B6" s="90"/>
      <c r="C6" s="90"/>
      <c r="D6" s="91" t="s">
        <v>40</v>
      </c>
      <c r="E6" s="92">
        <v>1</v>
      </c>
      <c r="F6" s="93" t="s">
        <v>41</v>
      </c>
      <c r="G6" s="94"/>
      <c r="H6" s="88"/>
      <c r="I6" s="94"/>
      <c r="J6" s="88"/>
    </row>
    <row r="7" spans="1:10" ht="12.75">
      <c r="A7" s="89">
        <f>+A6+1</f>
        <v>3</v>
      </c>
      <c r="B7" s="90">
        <v>5615419816</v>
      </c>
      <c r="C7" s="90"/>
      <c r="D7" s="95" t="s">
        <v>42</v>
      </c>
      <c r="E7" s="96">
        <v>1</v>
      </c>
      <c r="F7" s="93" t="s">
        <v>41</v>
      </c>
      <c r="G7" s="94"/>
      <c r="H7" s="88"/>
      <c r="I7" s="94"/>
      <c r="J7" s="88"/>
    </row>
    <row r="8" spans="1:10" ht="12.75">
      <c r="A8" s="89">
        <f>+A7+1</f>
        <v>4</v>
      </c>
      <c r="B8" s="90"/>
      <c r="C8" s="90"/>
      <c r="D8" s="97" t="s">
        <v>43</v>
      </c>
      <c r="E8" s="96">
        <v>1</v>
      </c>
      <c r="F8" s="93" t="s">
        <v>41</v>
      </c>
      <c r="G8" s="94"/>
      <c r="H8" s="88"/>
      <c r="I8" s="94"/>
      <c r="J8" s="88"/>
    </row>
    <row r="9" spans="1:10" ht="12.75">
      <c r="A9" s="89">
        <f>+A8+1</f>
        <v>5</v>
      </c>
      <c r="B9" s="90"/>
      <c r="C9" s="90"/>
      <c r="D9" s="91" t="s">
        <v>44</v>
      </c>
      <c r="E9" s="92">
        <v>4</v>
      </c>
      <c r="F9" s="93" t="s">
        <v>41</v>
      </c>
      <c r="G9" s="94"/>
      <c r="H9" s="88"/>
      <c r="I9" s="94"/>
      <c r="J9" s="88"/>
    </row>
    <row r="10" spans="1:10" ht="12.75">
      <c r="A10" s="89">
        <f>+A9+1</f>
        <v>6</v>
      </c>
      <c r="B10" s="90"/>
      <c r="C10" s="90"/>
      <c r="D10" s="91" t="s">
        <v>45</v>
      </c>
      <c r="E10" s="92">
        <v>30</v>
      </c>
      <c r="F10" s="93" t="s">
        <v>41</v>
      </c>
      <c r="G10" s="94"/>
      <c r="H10" s="88"/>
      <c r="I10" s="94"/>
      <c r="J10" s="88"/>
    </row>
    <row r="11" spans="1:10" ht="12.75">
      <c r="A11" s="89">
        <f>+A10+1</f>
        <v>7</v>
      </c>
      <c r="B11" s="90"/>
      <c r="C11" s="90"/>
      <c r="D11" s="91" t="s">
        <v>46</v>
      </c>
      <c r="E11" s="92">
        <v>1</v>
      </c>
      <c r="F11" s="93" t="s">
        <v>41</v>
      </c>
      <c r="G11" s="94"/>
      <c r="H11" s="88"/>
      <c r="I11" s="94"/>
      <c r="J11" s="88"/>
    </row>
    <row r="12" spans="1:10" ht="12.75">
      <c r="A12" s="89">
        <f>+A11+1</f>
        <v>8</v>
      </c>
      <c r="B12" s="90"/>
      <c r="C12" s="90"/>
      <c r="D12" s="91" t="s">
        <v>47</v>
      </c>
      <c r="E12" s="92">
        <v>2</v>
      </c>
      <c r="F12" s="93" t="s">
        <v>41</v>
      </c>
      <c r="G12" s="94"/>
      <c r="H12" s="88"/>
      <c r="I12" s="94"/>
      <c r="J12" s="88"/>
    </row>
    <row r="13" spans="1:10" ht="12.75">
      <c r="A13" s="89">
        <f>+A12+1</f>
        <v>9</v>
      </c>
      <c r="B13" s="90"/>
      <c r="C13" s="90"/>
      <c r="D13" s="91" t="s">
        <v>48</v>
      </c>
      <c r="E13" s="92">
        <v>1</v>
      </c>
      <c r="F13" s="93" t="s">
        <v>41</v>
      </c>
      <c r="G13" s="94"/>
      <c r="H13" s="88"/>
      <c r="I13" s="94"/>
      <c r="J13" s="88"/>
    </row>
    <row r="14" spans="1:10" ht="12.75">
      <c r="A14" s="89">
        <f>+A13+1</f>
        <v>10</v>
      </c>
      <c r="B14" s="90"/>
      <c r="C14" s="90"/>
      <c r="D14" s="91" t="s">
        <v>49</v>
      </c>
      <c r="E14" s="92">
        <v>2</v>
      </c>
      <c r="F14" s="93" t="s">
        <v>41</v>
      </c>
      <c r="G14" s="94"/>
      <c r="H14" s="88"/>
      <c r="I14" s="94"/>
      <c r="J14" s="88"/>
    </row>
    <row r="15" spans="1:10" ht="12.75">
      <c r="A15" s="89">
        <f>+A14+1</f>
        <v>11</v>
      </c>
      <c r="B15" s="83"/>
      <c r="C15" s="84"/>
      <c r="D15" s="95" t="s">
        <v>50</v>
      </c>
      <c r="E15" s="96">
        <v>24</v>
      </c>
      <c r="F15" s="93" t="s">
        <v>41</v>
      </c>
      <c r="G15" s="94"/>
      <c r="H15" s="88"/>
      <c r="I15" s="94"/>
      <c r="J15" s="88"/>
    </row>
    <row r="16" spans="1:10" ht="12.75">
      <c r="A16" s="89">
        <f>+A15+1</f>
        <v>12</v>
      </c>
      <c r="B16" s="83"/>
      <c r="C16" s="84"/>
      <c r="D16" s="95" t="s">
        <v>51</v>
      </c>
      <c r="E16" s="98">
        <v>24</v>
      </c>
      <c r="F16" s="93" t="s">
        <v>41</v>
      </c>
      <c r="G16" s="99"/>
      <c r="H16" s="88"/>
      <c r="I16" s="94"/>
      <c r="J16" s="88"/>
    </row>
    <row r="17" spans="1:10" ht="12.75">
      <c r="A17" s="89">
        <f>+A16+1</f>
        <v>13</v>
      </c>
      <c r="B17" s="83"/>
      <c r="C17" s="84"/>
      <c r="D17" s="95" t="s">
        <v>52</v>
      </c>
      <c r="E17" s="98">
        <v>24</v>
      </c>
      <c r="F17" s="93" t="s">
        <v>41</v>
      </c>
      <c r="G17" s="99"/>
      <c r="H17" s="88"/>
      <c r="I17" s="94"/>
      <c r="J17" s="88"/>
    </row>
    <row r="18" spans="1:10" ht="12.75">
      <c r="A18" s="89">
        <f>+A17+1</f>
        <v>14</v>
      </c>
      <c r="B18" s="83"/>
      <c r="C18" s="84"/>
      <c r="D18" s="100" t="s">
        <v>53</v>
      </c>
      <c r="E18" s="96">
        <v>1</v>
      </c>
      <c r="F18" s="93" t="s">
        <v>41</v>
      </c>
      <c r="G18" s="94"/>
      <c r="H18" s="88"/>
      <c r="I18" s="94"/>
      <c r="J18" s="88"/>
    </row>
    <row r="19" spans="1:10" ht="12.75">
      <c r="A19" s="89">
        <f>+A18+1</f>
        <v>15</v>
      </c>
      <c r="B19" s="83"/>
      <c r="C19" s="84"/>
      <c r="D19" s="101" t="s">
        <v>54</v>
      </c>
      <c r="E19" s="96">
        <v>1</v>
      </c>
      <c r="F19" s="93" t="s">
        <v>41</v>
      </c>
      <c r="G19" s="94"/>
      <c r="H19" s="88"/>
      <c r="I19" s="94"/>
      <c r="J19" s="88"/>
    </row>
    <row r="20" spans="1:10" ht="12.75">
      <c r="A20" s="89">
        <f>+A19+1</f>
        <v>16</v>
      </c>
      <c r="B20" s="90"/>
      <c r="C20" s="102"/>
      <c r="D20" s="103" t="s">
        <v>55</v>
      </c>
      <c r="E20" s="104">
        <v>1</v>
      </c>
      <c r="F20" s="93" t="s">
        <v>41</v>
      </c>
      <c r="G20" s="105"/>
      <c r="H20" s="88"/>
      <c r="I20" s="94"/>
      <c r="J20" s="88"/>
    </row>
    <row r="21" spans="1:10" ht="12.75">
      <c r="A21" s="89">
        <f>+A19+1</f>
        <v>16</v>
      </c>
      <c r="B21" s="83"/>
      <c r="C21" s="84"/>
      <c r="D21" s="95" t="s">
        <v>56</v>
      </c>
      <c r="E21" s="96">
        <v>1</v>
      </c>
      <c r="F21" s="93" t="s">
        <v>41</v>
      </c>
      <c r="G21" s="94"/>
      <c r="H21" s="88"/>
      <c r="I21" s="94"/>
      <c r="J21" s="88"/>
    </row>
    <row r="22" spans="1:10" ht="12.75">
      <c r="A22" s="89">
        <f>+A21+1</f>
        <v>17</v>
      </c>
      <c r="B22" s="83"/>
      <c r="C22" s="84"/>
      <c r="D22" s="97"/>
      <c r="E22" s="96"/>
      <c r="F22" s="96"/>
      <c r="G22" s="94"/>
      <c r="H22" s="88"/>
      <c r="I22" s="94"/>
      <c r="J22" s="88"/>
    </row>
    <row r="23" spans="1:10" ht="12.75">
      <c r="A23" s="89">
        <f>+A22+1</f>
        <v>18</v>
      </c>
      <c r="B23" s="83"/>
      <c r="C23" s="84"/>
      <c r="D23" s="85" t="s">
        <v>57</v>
      </c>
      <c r="E23" s="86"/>
      <c r="F23" s="86"/>
      <c r="G23" s="87"/>
      <c r="H23" s="88"/>
      <c r="I23" s="87"/>
      <c r="J23" s="88"/>
    </row>
    <row r="24" spans="1:10" ht="12.75">
      <c r="A24" s="89">
        <f>+A23+1</f>
        <v>19</v>
      </c>
      <c r="B24" s="90"/>
      <c r="C24" s="90"/>
      <c r="D24" s="97" t="s">
        <v>58</v>
      </c>
      <c r="E24" s="92">
        <v>1</v>
      </c>
      <c r="F24" s="93" t="s">
        <v>41</v>
      </c>
      <c r="G24" s="94"/>
      <c r="H24" s="88"/>
      <c r="I24" s="94"/>
      <c r="J24" s="88"/>
    </row>
    <row r="25" spans="1:10" ht="12.75">
      <c r="A25" s="89">
        <f>+A24+1</f>
        <v>20</v>
      </c>
      <c r="B25" s="90">
        <v>5615419816</v>
      </c>
      <c r="C25" s="90"/>
      <c r="D25" s="95" t="s">
        <v>42</v>
      </c>
      <c r="E25" s="96">
        <v>2</v>
      </c>
      <c r="F25" s="93" t="s">
        <v>41</v>
      </c>
      <c r="G25" s="94"/>
      <c r="H25" s="88"/>
      <c r="I25" s="94"/>
      <c r="J25" s="88"/>
    </row>
    <row r="26" spans="1:10" ht="12.75">
      <c r="A26" s="89">
        <f>+A25+1</f>
        <v>21</v>
      </c>
      <c r="B26" s="90"/>
      <c r="C26" s="90"/>
      <c r="D26" s="95" t="s">
        <v>50</v>
      </c>
      <c r="E26" s="96">
        <v>48</v>
      </c>
      <c r="F26" s="93" t="s">
        <v>41</v>
      </c>
      <c r="G26" s="94"/>
      <c r="H26" s="88"/>
      <c r="I26" s="94"/>
      <c r="J26" s="88"/>
    </row>
    <row r="27" spans="1:10" ht="12.75">
      <c r="A27" s="89">
        <f>+A26+1</f>
        <v>22</v>
      </c>
      <c r="B27" s="90"/>
      <c r="C27" s="90"/>
      <c r="D27" s="95" t="s">
        <v>51</v>
      </c>
      <c r="E27" s="98">
        <v>48</v>
      </c>
      <c r="F27" s="93" t="s">
        <v>41</v>
      </c>
      <c r="G27" s="99"/>
      <c r="H27" s="88"/>
      <c r="I27" s="94"/>
      <c r="J27" s="88"/>
    </row>
    <row r="28" spans="1:10" ht="12.75">
      <c r="A28" s="89">
        <f>+A27+1</f>
        <v>23</v>
      </c>
      <c r="B28" s="90"/>
      <c r="C28" s="90"/>
      <c r="D28" s="95" t="s">
        <v>52</v>
      </c>
      <c r="E28" s="98">
        <v>48</v>
      </c>
      <c r="F28" s="93" t="s">
        <v>41</v>
      </c>
      <c r="G28" s="99"/>
      <c r="H28" s="88"/>
      <c r="I28" s="94"/>
      <c r="J28" s="88"/>
    </row>
    <row r="29" spans="1:10" ht="12.75">
      <c r="A29" s="89">
        <f>+A28+1</f>
        <v>24</v>
      </c>
      <c r="B29" s="83"/>
      <c r="C29" s="84"/>
      <c r="D29" s="100" t="s">
        <v>53</v>
      </c>
      <c r="E29" s="96">
        <v>1</v>
      </c>
      <c r="F29" s="93" t="s">
        <v>41</v>
      </c>
      <c r="G29" s="94"/>
      <c r="H29" s="88"/>
      <c r="I29" s="94"/>
      <c r="J29" s="88"/>
    </row>
    <row r="30" spans="1:10" ht="12.75">
      <c r="A30" s="89">
        <f>+A29+1</f>
        <v>25</v>
      </c>
      <c r="B30" s="90"/>
      <c r="C30" s="102"/>
      <c r="D30" s="101" t="s">
        <v>59</v>
      </c>
      <c r="E30" s="106">
        <v>1</v>
      </c>
      <c r="F30" s="93" t="s">
        <v>41</v>
      </c>
      <c r="G30" s="107"/>
      <c r="H30" s="88"/>
      <c r="I30" s="94"/>
      <c r="J30" s="88"/>
    </row>
    <row r="31" spans="1:10" ht="12.75">
      <c r="A31" s="89">
        <f>+A30+1</f>
        <v>26</v>
      </c>
      <c r="B31" s="90"/>
      <c r="C31" s="90"/>
      <c r="D31" s="101" t="s">
        <v>60</v>
      </c>
      <c r="E31" s="106">
        <v>1</v>
      </c>
      <c r="F31" s="93" t="s">
        <v>41</v>
      </c>
      <c r="G31" s="107"/>
      <c r="H31" s="88"/>
      <c r="I31" s="94"/>
      <c r="J31" s="88"/>
    </row>
    <row r="32" spans="1:10" ht="12.75">
      <c r="A32" s="89">
        <f>+A31+1</f>
        <v>27</v>
      </c>
      <c r="B32" s="90"/>
      <c r="C32" s="90"/>
      <c r="D32" s="100"/>
      <c r="E32" s="96"/>
      <c r="F32" s="96"/>
      <c r="G32" s="94"/>
      <c r="H32" s="88"/>
      <c r="I32" s="94"/>
      <c r="J32" s="88"/>
    </row>
    <row r="33" spans="1:10" ht="12.75">
      <c r="A33" s="89">
        <f>+A32+1</f>
        <v>28</v>
      </c>
      <c r="B33" s="90"/>
      <c r="C33" s="90"/>
      <c r="D33" s="100"/>
      <c r="E33" s="96"/>
      <c r="F33" s="96"/>
      <c r="G33" s="94"/>
      <c r="H33" s="88"/>
      <c r="I33" s="94"/>
      <c r="J33" s="88"/>
    </row>
    <row r="34" spans="1:10" ht="12.75">
      <c r="A34" s="89">
        <f>+A33+1</f>
        <v>29</v>
      </c>
      <c r="B34" s="90"/>
      <c r="C34" s="90"/>
      <c r="D34" s="85" t="s">
        <v>61</v>
      </c>
      <c r="E34" s="86"/>
      <c r="F34" s="86"/>
      <c r="G34" s="87"/>
      <c r="H34" s="88"/>
      <c r="I34" s="94"/>
      <c r="J34" s="88"/>
    </row>
    <row r="35" spans="1:10" ht="12.75">
      <c r="A35" s="89">
        <f>+A34+1</f>
        <v>30</v>
      </c>
      <c r="B35" s="90"/>
      <c r="C35" s="90"/>
      <c r="D35" s="97" t="s">
        <v>62</v>
      </c>
      <c r="E35" s="96">
        <v>1</v>
      </c>
      <c r="F35" s="93" t="s">
        <v>41</v>
      </c>
      <c r="G35" s="94"/>
      <c r="H35" s="88"/>
      <c r="I35" s="94"/>
      <c r="J35" s="88"/>
    </row>
    <row r="36" spans="1:10" ht="12.75">
      <c r="A36" s="89">
        <f>+A35+1</f>
        <v>31</v>
      </c>
      <c r="B36" s="90"/>
      <c r="C36" s="90"/>
      <c r="D36" s="95" t="s">
        <v>42</v>
      </c>
      <c r="E36" s="96">
        <v>1</v>
      </c>
      <c r="F36" s="93" t="s">
        <v>41</v>
      </c>
      <c r="G36" s="94"/>
      <c r="H36" s="88"/>
      <c r="I36" s="94"/>
      <c r="J36" s="88"/>
    </row>
    <row r="37" spans="1:10" ht="12.75">
      <c r="A37" s="89">
        <f>+A36+1</f>
        <v>32</v>
      </c>
      <c r="B37" s="90"/>
      <c r="C37" s="90"/>
      <c r="D37" s="97" t="s">
        <v>43</v>
      </c>
      <c r="E37" s="96">
        <v>1</v>
      </c>
      <c r="F37" s="93" t="s">
        <v>41</v>
      </c>
      <c r="G37" s="94"/>
      <c r="H37" s="88"/>
      <c r="I37" s="94"/>
      <c r="J37" s="88"/>
    </row>
    <row r="38" spans="1:10" ht="12.75">
      <c r="A38" s="89">
        <f>+A37+1</f>
        <v>33</v>
      </c>
      <c r="B38" s="90"/>
      <c r="C38" s="90"/>
      <c r="D38" s="95" t="s">
        <v>50</v>
      </c>
      <c r="E38" s="96">
        <v>24</v>
      </c>
      <c r="F38" s="93" t="s">
        <v>41</v>
      </c>
      <c r="G38" s="94"/>
      <c r="H38" s="88"/>
      <c r="I38" s="94"/>
      <c r="J38" s="88"/>
    </row>
    <row r="39" spans="1:10" ht="12.75">
      <c r="A39" s="89">
        <f>+A38+1</f>
        <v>34</v>
      </c>
      <c r="B39" s="90"/>
      <c r="C39" s="90"/>
      <c r="D39" s="95" t="s">
        <v>51</v>
      </c>
      <c r="E39" s="98">
        <v>24</v>
      </c>
      <c r="F39" s="93" t="s">
        <v>41</v>
      </c>
      <c r="G39" s="99"/>
      <c r="H39" s="88"/>
      <c r="I39" s="94"/>
      <c r="J39" s="88"/>
    </row>
    <row r="40" spans="1:10" ht="12.75">
      <c r="A40" s="89">
        <f>+A39+1</f>
        <v>35</v>
      </c>
      <c r="B40" s="90"/>
      <c r="C40" s="90"/>
      <c r="D40" s="95" t="s">
        <v>52</v>
      </c>
      <c r="E40" s="98">
        <v>24</v>
      </c>
      <c r="F40" s="93" t="s">
        <v>41</v>
      </c>
      <c r="G40" s="99"/>
      <c r="H40" s="88"/>
      <c r="I40" s="94"/>
      <c r="J40" s="88"/>
    </row>
    <row r="41" spans="1:10" ht="12.75">
      <c r="A41" s="89">
        <f>+A40+1</f>
        <v>36</v>
      </c>
      <c r="B41" s="90"/>
      <c r="C41" s="90"/>
      <c r="D41" s="100" t="s">
        <v>53</v>
      </c>
      <c r="E41" s="96">
        <v>1</v>
      </c>
      <c r="F41" s="93" t="s">
        <v>41</v>
      </c>
      <c r="G41" s="94"/>
      <c r="H41" s="88"/>
      <c r="I41" s="94"/>
      <c r="J41" s="88"/>
    </row>
    <row r="42" spans="1:10" ht="12.75">
      <c r="A42" s="89">
        <f>+A41+1</f>
        <v>37</v>
      </c>
      <c r="B42" s="90"/>
      <c r="C42" s="90"/>
      <c r="D42" s="101" t="s">
        <v>63</v>
      </c>
      <c r="E42" s="96">
        <v>1</v>
      </c>
      <c r="F42" s="93" t="s">
        <v>41</v>
      </c>
      <c r="G42" s="94"/>
      <c r="H42" s="88"/>
      <c r="I42" s="94"/>
      <c r="J42" s="88"/>
    </row>
    <row r="43" spans="1:10" ht="12.75">
      <c r="A43" s="89">
        <f>+A42+1</f>
        <v>38</v>
      </c>
      <c r="B43" s="90">
        <v>5615419411</v>
      </c>
      <c r="C43" s="90"/>
      <c r="D43" s="101" t="s">
        <v>54</v>
      </c>
      <c r="E43" s="96">
        <v>1</v>
      </c>
      <c r="F43" s="93" t="s">
        <v>41</v>
      </c>
      <c r="G43" s="94"/>
      <c r="H43" s="88"/>
      <c r="I43" s="94"/>
      <c r="J43" s="88"/>
    </row>
    <row r="44" spans="1:10" ht="12.75">
      <c r="A44" s="89">
        <f>+A43+1</f>
        <v>39</v>
      </c>
      <c r="B44" s="90"/>
      <c r="C44" s="102"/>
      <c r="D44" s="103" t="s">
        <v>55</v>
      </c>
      <c r="E44" s="104">
        <v>1</v>
      </c>
      <c r="F44" s="93" t="s">
        <v>41</v>
      </c>
      <c r="G44" s="105"/>
      <c r="H44" s="88"/>
      <c r="I44" s="94"/>
      <c r="J44" s="88"/>
    </row>
    <row r="45" spans="1:10" ht="12.75">
      <c r="A45" s="89">
        <f>+A44+1</f>
        <v>40</v>
      </c>
      <c r="B45" s="90"/>
      <c r="C45" s="102"/>
      <c r="D45" s="101" t="s">
        <v>59</v>
      </c>
      <c r="E45" s="106">
        <v>1</v>
      </c>
      <c r="F45" s="101"/>
      <c r="G45" s="107"/>
      <c r="H45" s="88"/>
      <c r="I45" s="94"/>
      <c r="J45" s="88"/>
    </row>
    <row r="46" spans="1:10" ht="12.75">
      <c r="A46" s="89">
        <f>+A45+1</f>
        <v>41</v>
      </c>
      <c r="B46" s="90"/>
      <c r="C46" s="90"/>
      <c r="D46" s="108"/>
      <c r="E46" s="96"/>
      <c r="F46" s="96"/>
      <c r="G46" s="94"/>
      <c r="H46" s="88"/>
      <c r="I46" s="94"/>
      <c r="J46" s="88"/>
    </row>
    <row r="47" spans="1:10" ht="12.75">
      <c r="A47" s="89">
        <f>+A46+1</f>
        <v>42</v>
      </c>
      <c r="B47" s="90"/>
      <c r="C47" s="90"/>
      <c r="D47" s="109" t="s">
        <v>64</v>
      </c>
      <c r="E47" s="92"/>
      <c r="F47" s="92"/>
      <c r="G47" s="94"/>
      <c r="H47" s="88"/>
      <c r="I47" s="94"/>
      <c r="J47" s="88"/>
    </row>
    <row r="48" spans="1:10" ht="12.75">
      <c r="A48" s="89">
        <f>+A47+1</f>
        <v>43</v>
      </c>
      <c r="B48" s="90">
        <v>9400656001</v>
      </c>
      <c r="C48" s="90"/>
      <c r="D48" s="97" t="s">
        <v>65</v>
      </c>
      <c r="E48" s="92">
        <v>8</v>
      </c>
      <c r="F48" s="93" t="s">
        <v>41</v>
      </c>
      <c r="G48" s="94"/>
      <c r="H48" s="88"/>
      <c r="I48" s="94"/>
      <c r="J48" s="88"/>
    </row>
    <row r="49" spans="1:10" ht="12.75">
      <c r="A49" s="89">
        <f>+A48+1</f>
        <v>44</v>
      </c>
      <c r="B49" s="90">
        <v>9400658001</v>
      </c>
      <c r="C49" s="90"/>
      <c r="D49" s="97" t="s">
        <v>66</v>
      </c>
      <c r="E49" s="92">
        <v>8</v>
      </c>
      <c r="F49" s="93" t="s">
        <v>41</v>
      </c>
      <c r="G49" s="94"/>
      <c r="H49" s="88"/>
      <c r="I49" s="94"/>
      <c r="J49" s="88"/>
    </row>
    <row r="50" spans="1:10" ht="12.75">
      <c r="A50" s="89">
        <f>+A49+1</f>
        <v>45</v>
      </c>
      <c r="B50" s="90">
        <v>5110661413</v>
      </c>
      <c r="C50" s="90" t="s">
        <v>67</v>
      </c>
      <c r="D50" s="97" t="s">
        <v>68</v>
      </c>
      <c r="E50" s="92">
        <v>135</v>
      </c>
      <c r="F50" s="93" t="s">
        <v>41</v>
      </c>
      <c r="G50" s="94"/>
      <c r="H50" s="88"/>
      <c r="I50" s="94"/>
      <c r="J50" s="88"/>
    </row>
    <row r="51" spans="1:10" ht="12.75">
      <c r="A51" s="89">
        <f>+A50+1</f>
        <v>46</v>
      </c>
      <c r="B51" s="90">
        <v>5110632205</v>
      </c>
      <c r="C51" s="90" t="s">
        <v>69</v>
      </c>
      <c r="D51" s="97" t="s">
        <v>70</v>
      </c>
      <c r="E51" s="92">
        <v>4</v>
      </c>
      <c r="F51" s="93" t="s">
        <v>41</v>
      </c>
      <c r="G51" s="94"/>
      <c r="H51" s="88"/>
      <c r="I51" s="94"/>
      <c r="J51" s="88"/>
    </row>
    <row r="52" spans="1:10" ht="12.75">
      <c r="A52" s="89">
        <f>+A51+1</f>
        <v>47</v>
      </c>
      <c r="B52" s="90">
        <v>5122000104</v>
      </c>
      <c r="C52" s="90">
        <v>1187170</v>
      </c>
      <c r="D52" s="97" t="s">
        <v>71</v>
      </c>
      <c r="E52" s="92">
        <v>4</v>
      </c>
      <c r="F52" s="93" t="s">
        <v>41</v>
      </c>
      <c r="G52" s="94"/>
      <c r="H52" s="88"/>
      <c r="I52" s="94"/>
      <c r="J52" s="88"/>
    </row>
    <row r="53" spans="1:10" ht="12.75">
      <c r="A53" s="89">
        <f>+A52+1</f>
        <v>48</v>
      </c>
      <c r="B53" s="90">
        <v>5522010122</v>
      </c>
      <c r="C53" s="90">
        <v>1110818</v>
      </c>
      <c r="D53" s="97" t="s">
        <v>72</v>
      </c>
      <c r="E53" s="92">
        <v>4</v>
      </c>
      <c r="F53" s="93" t="s">
        <v>41</v>
      </c>
      <c r="G53" s="94"/>
      <c r="H53" s="88"/>
      <c r="I53" s="94"/>
      <c r="J53" s="88"/>
    </row>
    <row r="54" spans="1:10" ht="12.75">
      <c r="A54" s="89">
        <f>+A53+1</f>
        <v>49</v>
      </c>
      <c r="B54" s="90"/>
      <c r="C54" s="90" t="s">
        <v>73</v>
      </c>
      <c r="D54" s="97" t="s">
        <v>74</v>
      </c>
      <c r="E54" s="92">
        <v>4</v>
      </c>
      <c r="F54" s="93" t="s">
        <v>41</v>
      </c>
      <c r="G54" s="94"/>
      <c r="H54" s="88"/>
      <c r="I54" s="94"/>
      <c r="J54" s="88"/>
    </row>
    <row r="55" spans="1:10" ht="12.75">
      <c r="A55" s="89">
        <f>+A54+1</f>
        <v>50</v>
      </c>
      <c r="B55" s="110">
        <v>5799904516</v>
      </c>
      <c r="C55" s="110"/>
      <c r="D55" s="91" t="s">
        <v>75</v>
      </c>
      <c r="E55" s="92">
        <v>28</v>
      </c>
      <c r="F55" s="93" t="s">
        <v>41</v>
      </c>
      <c r="G55" s="94"/>
      <c r="H55" s="88"/>
      <c r="I55" s="94"/>
      <c r="J55" s="88"/>
    </row>
    <row r="56" spans="1:10" ht="12.75">
      <c r="A56" s="89">
        <f>+A55+1</f>
        <v>51</v>
      </c>
      <c r="B56" s="110">
        <v>9400651205</v>
      </c>
      <c r="C56" s="110"/>
      <c r="D56" s="91" t="s">
        <v>76</v>
      </c>
      <c r="E56" s="92">
        <v>28</v>
      </c>
      <c r="F56" s="93" t="s">
        <v>41</v>
      </c>
      <c r="G56" s="94"/>
      <c r="H56" s="88"/>
      <c r="I56" s="94"/>
      <c r="J56" s="88"/>
    </row>
    <row r="57" spans="1:10" ht="12.75">
      <c r="A57" s="89">
        <f>+A56+1</f>
        <v>52</v>
      </c>
      <c r="B57" s="90"/>
      <c r="C57" s="90"/>
      <c r="D57" s="97"/>
      <c r="E57" s="92"/>
      <c r="F57" s="92"/>
      <c r="G57" s="94"/>
      <c r="H57" s="88"/>
      <c r="I57" s="94"/>
      <c r="J57" s="88"/>
    </row>
    <row r="58" spans="1:10" ht="12.75">
      <c r="A58" s="89">
        <f>+A57+1</f>
        <v>53</v>
      </c>
      <c r="B58" s="90"/>
      <c r="C58" s="90"/>
      <c r="D58" s="109" t="s">
        <v>77</v>
      </c>
      <c r="E58" s="92"/>
      <c r="F58" s="92"/>
      <c r="G58" s="94"/>
      <c r="H58" s="88"/>
      <c r="I58" s="94"/>
      <c r="J58" s="88"/>
    </row>
    <row r="59" spans="1:10" ht="12.75">
      <c r="A59" s="89">
        <f>+A58+1</f>
        <v>54</v>
      </c>
      <c r="B59" s="90">
        <v>5199911326</v>
      </c>
      <c r="C59" s="90"/>
      <c r="D59" s="100" t="s">
        <v>78</v>
      </c>
      <c r="E59" s="92">
        <v>150</v>
      </c>
      <c r="F59" s="93" t="s">
        <v>41</v>
      </c>
      <c r="G59" s="94"/>
      <c r="H59" s="88"/>
      <c r="I59" s="94"/>
      <c r="J59" s="88"/>
    </row>
    <row r="60" spans="1:10" ht="12.75">
      <c r="A60" s="89">
        <f>+A59+1</f>
        <v>55</v>
      </c>
      <c r="B60" s="90"/>
      <c r="C60" s="90"/>
      <c r="D60" s="95" t="s">
        <v>79</v>
      </c>
      <c r="E60" s="92">
        <v>100</v>
      </c>
      <c r="F60" s="93" t="s">
        <v>41</v>
      </c>
      <c r="G60" s="94"/>
      <c r="H60" s="88"/>
      <c r="I60" s="94"/>
      <c r="J60" s="88"/>
    </row>
    <row r="61" spans="1:10" ht="12.75">
      <c r="A61" s="89">
        <f>+A60+1</f>
        <v>56</v>
      </c>
      <c r="B61" s="90"/>
      <c r="C61" s="90"/>
      <c r="D61" s="95"/>
      <c r="E61" s="92"/>
      <c r="F61" s="92"/>
      <c r="G61" s="94"/>
      <c r="H61" s="88"/>
      <c r="I61" s="94"/>
      <c r="J61" s="88"/>
    </row>
    <row r="62" spans="1:10" ht="12.75">
      <c r="A62" s="89">
        <f>+A61+1</f>
        <v>57</v>
      </c>
      <c r="B62" s="90"/>
      <c r="C62" s="90"/>
      <c r="D62" s="109" t="s">
        <v>80</v>
      </c>
      <c r="E62" s="92"/>
      <c r="F62" s="92"/>
      <c r="G62" s="94"/>
      <c r="H62" s="88"/>
      <c r="I62" s="94"/>
      <c r="J62" s="88"/>
    </row>
    <row r="63" spans="1:10" ht="12.75">
      <c r="A63" s="89">
        <f>+A62+1</f>
        <v>58</v>
      </c>
      <c r="B63" s="90"/>
      <c r="C63" s="90"/>
      <c r="D63" s="111" t="s">
        <v>81</v>
      </c>
      <c r="E63" s="112">
        <v>1</v>
      </c>
      <c r="F63" s="112" t="s">
        <v>82</v>
      </c>
      <c r="G63" s="94"/>
      <c r="H63" s="88"/>
      <c r="I63" s="94"/>
      <c r="J63" s="88"/>
    </row>
    <row r="64" spans="1:10" ht="12.75">
      <c r="A64" s="89">
        <f>+A63+1</f>
        <v>59</v>
      </c>
      <c r="B64" s="90"/>
      <c r="C64" s="90"/>
      <c r="D64" s="111" t="s">
        <v>83</v>
      </c>
      <c r="E64" s="112">
        <v>1</v>
      </c>
      <c r="F64" s="112" t="s">
        <v>82</v>
      </c>
      <c r="G64" s="94"/>
      <c r="H64" s="88"/>
      <c r="I64" s="94"/>
      <c r="J64" s="88"/>
    </row>
    <row r="65" spans="1:10" ht="12.75">
      <c r="A65" s="89">
        <f>+A64+1</f>
        <v>60</v>
      </c>
      <c r="B65" s="90"/>
      <c r="C65" s="90"/>
      <c r="D65" s="97" t="s">
        <v>84</v>
      </c>
      <c r="E65" s="92">
        <v>1</v>
      </c>
      <c r="F65" s="92" t="s">
        <v>82</v>
      </c>
      <c r="G65" s="94"/>
      <c r="H65" s="88"/>
      <c r="I65" s="94"/>
      <c r="J65" s="88"/>
    </row>
    <row r="66" spans="1:10" ht="12.75">
      <c r="A66" s="89">
        <f>+A65+1</f>
        <v>61</v>
      </c>
      <c r="B66" s="90"/>
      <c r="C66" s="90"/>
      <c r="D66" s="97" t="s">
        <v>85</v>
      </c>
      <c r="E66" s="92">
        <v>1</v>
      </c>
      <c r="F66" s="92" t="s">
        <v>82</v>
      </c>
      <c r="G66" s="94"/>
      <c r="H66" s="88"/>
      <c r="I66" s="94"/>
      <c r="J66" s="88"/>
    </row>
    <row r="67" spans="1:10" ht="12.75">
      <c r="A67" s="89">
        <f>+A66+1</f>
        <v>62</v>
      </c>
      <c r="B67" s="90"/>
      <c r="C67" s="90"/>
      <c r="D67" s="113" t="s">
        <v>86</v>
      </c>
      <c r="E67" s="92">
        <v>1</v>
      </c>
      <c r="F67" s="92" t="s">
        <v>82</v>
      </c>
      <c r="G67" s="94"/>
      <c r="H67" s="88"/>
      <c r="I67" s="94"/>
      <c r="J67" s="88"/>
    </row>
    <row r="68" spans="1:10" ht="12.75">
      <c r="A68" s="89">
        <f>+A67+1</f>
        <v>63</v>
      </c>
      <c r="B68" s="90"/>
      <c r="C68" s="90"/>
      <c r="D68" s="97" t="s">
        <v>87</v>
      </c>
      <c r="E68" s="92">
        <v>1</v>
      </c>
      <c r="F68" s="92" t="s">
        <v>82</v>
      </c>
      <c r="G68" s="94"/>
      <c r="H68" s="88"/>
      <c r="I68" s="94"/>
      <c r="J68" s="88"/>
    </row>
    <row r="69" spans="1:10" ht="12.75">
      <c r="A69" s="89">
        <f>+A68+1</f>
        <v>64</v>
      </c>
      <c r="B69" s="90"/>
      <c r="C69" s="90"/>
      <c r="D69" s="97" t="s">
        <v>88</v>
      </c>
      <c r="E69" s="92">
        <v>1</v>
      </c>
      <c r="F69" s="92" t="s">
        <v>82</v>
      </c>
      <c r="G69" s="94"/>
      <c r="H69" s="88"/>
      <c r="I69" s="94"/>
      <c r="J69" s="88"/>
    </row>
    <row r="70" spans="1:10" ht="12.75">
      <c r="A70" s="89">
        <f>+A69+1</f>
        <v>65</v>
      </c>
      <c r="B70" s="90"/>
      <c r="C70" s="90"/>
      <c r="D70" s="97" t="s">
        <v>89</v>
      </c>
      <c r="E70" s="92">
        <v>1</v>
      </c>
      <c r="F70" s="92" t="s">
        <v>82</v>
      </c>
      <c r="G70" s="94"/>
      <c r="H70" s="88"/>
      <c r="I70" s="94"/>
      <c r="J70" s="88"/>
    </row>
    <row r="71" spans="1:10" ht="12.75">
      <c r="A71" s="89">
        <f>+A70+1</f>
        <v>66</v>
      </c>
      <c r="B71" s="90"/>
      <c r="C71" s="90"/>
      <c r="D71" s="97" t="s">
        <v>90</v>
      </c>
      <c r="E71" s="92">
        <v>1</v>
      </c>
      <c r="F71" s="92" t="s">
        <v>82</v>
      </c>
      <c r="G71" s="94"/>
      <c r="H71" s="88"/>
      <c r="I71" s="94"/>
      <c r="J71" s="88"/>
    </row>
    <row r="72" spans="1:10" ht="12.75">
      <c r="A72" s="89">
        <f>+A71+1</f>
        <v>67</v>
      </c>
      <c r="B72" s="90"/>
      <c r="C72" s="90"/>
      <c r="D72" s="111" t="s">
        <v>91</v>
      </c>
      <c r="E72" s="96">
        <v>1</v>
      </c>
      <c r="F72" s="92" t="s">
        <v>82</v>
      </c>
      <c r="G72" s="94"/>
      <c r="H72" s="88"/>
      <c r="I72" s="94"/>
      <c r="J72" s="88"/>
    </row>
    <row r="73" spans="1:10" ht="12.75">
      <c r="A73" s="89">
        <f>+A72+1</f>
        <v>68</v>
      </c>
      <c r="B73" s="90"/>
      <c r="C73" s="114"/>
      <c r="D73" s="111" t="s">
        <v>92</v>
      </c>
      <c r="E73" s="115">
        <v>1</v>
      </c>
      <c r="F73" s="92" t="s">
        <v>82</v>
      </c>
      <c r="G73" s="94"/>
      <c r="H73" s="88"/>
      <c r="I73" s="94"/>
      <c r="J73" s="88"/>
    </row>
    <row r="74" spans="1:10" ht="12.75">
      <c r="A74" s="116" t="s">
        <v>38</v>
      </c>
      <c r="B74" s="117"/>
      <c r="C74" s="118"/>
      <c r="D74" s="118"/>
      <c r="E74" s="119"/>
      <c r="F74" s="119"/>
      <c r="G74" s="120">
        <f>SUM(H5:H73)</f>
        <v>0</v>
      </c>
      <c r="H74" s="120"/>
      <c r="I74" s="121">
        <f>SUM(J5:J73)</f>
        <v>0</v>
      </c>
      <c r="J74" s="121"/>
    </row>
    <row r="75" spans="1:10" ht="12.75" hidden="1">
      <c r="A75" s="122" t="s">
        <v>93</v>
      </c>
      <c r="B75" s="123"/>
      <c r="C75" s="124"/>
      <c r="D75" s="125"/>
      <c r="E75" s="126">
        <v>0</v>
      </c>
      <c r="F75" s="126"/>
      <c r="G75" s="127">
        <f>ROUND(G74*E75,1)</f>
        <v>0</v>
      </c>
      <c r="H75" s="127"/>
      <c r="I75" s="128"/>
      <c r="J75" s="128"/>
    </row>
    <row r="76" spans="1:10" ht="12.75" hidden="1">
      <c r="A76" s="122" t="s">
        <v>94</v>
      </c>
      <c r="B76" s="123"/>
      <c r="C76" s="124"/>
      <c r="D76" s="125"/>
      <c r="E76" s="126">
        <v>0</v>
      </c>
      <c r="F76" s="126"/>
      <c r="G76" s="127"/>
      <c r="H76" s="127"/>
      <c r="I76" s="129">
        <f>ROUND(I74*E76,1)</f>
        <v>0</v>
      </c>
      <c r="J76" s="129"/>
    </row>
    <row r="77" spans="1:10" ht="12.75">
      <c r="A77" s="130" t="s">
        <v>95</v>
      </c>
      <c r="B77" s="131"/>
      <c r="C77" s="132"/>
      <c r="D77" s="132"/>
      <c r="E77" s="133"/>
      <c r="F77" s="133"/>
      <c r="G77" s="134">
        <f>G74-G75+I74-I76</f>
        <v>0</v>
      </c>
      <c r="H77" s="134"/>
      <c r="I77" s="134"/>
      <c r="J77" s="134"/>
    </row>
    <row r="78" spans="1:10" ht="12.75">
      <c r="A78" s="135"/>
      <c r="B78" s="136"/>
      <c r="C78" s="65"/>
      <c r="D78" s="65"/>
      <c r="E78" s="137"/>
      <c r="F78" s="137"/>
      <c r="G78" s="138"/>
      <c r="H78" s="139"/>
      <c r="I78" s="139"/>
      <c r="J78" s="139"/>
    </row>
    <row r="79" spans="1:10" ht="12.75">
      <c r="A79" s="140" t="s">
        <v>96</v>
      </c>
      <c r="B79" s="141"/>
      <c r="C79" s="65"/>
      <c r="D79" s="65"/>
      <c r="E79" s="137"/>
      <c r="F79" s="137"/>
      <c r="G79" s="142"/>
      <c r="H79" s="65"/>
      <c r="I79" s="65"/>
      <c r="J79" s="65"/>
    </row>
    <row r="80" spans="1:10" ht="12.75">
      <c r="A80" s="143"/>
      <c r="B80" s="144"/>
      <c r="C80" s="144"/>
      <c r="D80" s="144"/>
      <c r="E80" s="144"/>
      <c r="F80" s="144"/>
      <c r="G80" s="144"/>
      <c r="H80" s="144"/>
      <c r="I80" s="144"/>
      <c r="J80" s="144"/>
    </row>
  </sheetData>
  <sheetProtection selectLockedCells="1" selectUnlockedCells="1"/>
  <mergeCells count="17">
    <mergeCell ref="C1:G1"/>
    <mergeCell ref="A3:A4"/>
    <mergeCell ref="B3:B4"/>
    <mergeCell ref="C3:C4"/>
    <mergeCell ref="D3:D4"/>
    <mergeCell ref="E3:E4"/>
    <mergeCell ref="F3:F4"/>
    <mergeCell ref="G3:H3"/>
    <mergeCell ref="I3:J3"/>
    <mergeCell ref="G74:H74"/>
    <mergeCell ref="I74:J74"/>
    <mergeCell ref="G75:H75"/>
    <mergeCell ref="I75:J75"/>
    <mergeCell ref="G76:H76"/>
    <mergeCell ref="I76:J76"/>
    <mergeCell ref="G77:J77"/>
    <mergeCell ref="B80:J80"/>
  </mergeCells>
  <printOptions/>
  <pageMargins left="0.7875" right="0.7875" top="0.4652777777777778" bottom="0.6229166666666667" header="0.22777777777777777" footer="0.3854166666666667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8">
      <selection activeCell="J46" sqref="J46"/>
    </sheetView>
  </sheetViews>
  <sheetFormatPr defaultColWidth="12.57421875" defaultRowHeight="12.75"/>
  <cols>
    <col min="1" max="1" width="11.57421875" style="0" customWidth="1"/>
    <col min="2" max="3" width="0" style="0" hidden="1" customWidth="1"/>
    <col min="4" max="4" width="57.140625" style="0" customWidth="1"/>
    <col min="5" max="5" width="5.8515625" style="145" customWidth="1"/>
    <col min="6" max="6" width="5.57421875" style="146" customWidth="1"/>
    <col min="7" max="16384" width="11.57421875" style="0" customWidth="1"/>
  </cols>
  <sheetData>
    <row r="1" spans="1:10" ht="12.75" customHeight="1">
      <c r="A1" s="61" t="s">
        <v>18</v>
      </c>
      <c r="B1" s="62"/>
      <c r="C1" s="63" t="s">
        <v>97</v>
      </c>
      <c r="D1" s="63"/>
      <c r="E1" s="63"/>
      <c r="F1" s="63"/>
      <c r="G1" s="63"/>
      <c r="H1" s="64"/>
      <c r="I1" s="64"/>
      <c r="J1" s="65"/>
    </row>
    <row r="2" spans="1:10" ht="12.75">
      <c r="A2" s="147"/>
      <c r="B2" s="67"/>
      <c r="C2" s="72"/>
      <c r="D2" s="72"/>
      <c r="E2" s="148"/>
      <c r="F2" s="149"/>
      <c r="G2" s="72"/>
      <c r="H2" s="72"/>
      <c r="I2" s="72"/>
      <c r="J2" s="72"/>
    </row>
    <row r="3" spans="1:10" ht="12.75" customHeight="1">
      <c r="A3" s="73" t="s">
        <v>13</v>
      </c>
      <c r="B3" s="74" t="s">
        <v>30</v>
      </c>
      <c r="C3" s="75" t="s">
        <v>31</v>
      </c>
      <c r="D3" s="75" t="s">
        <v>32</v>
      </c>
      <c r="E3" s="76" t="s">
        <v>33</v>
      </c>
      <c r="F3" s="76" t="s">
        <v>34</v>
      </c>
      <c r="G3" s="77" t="s">
        <v>35</v>
      </c>
      <c r="H3" s="77"/>
      <c r="I3" s="78" t="s">
        <v>36</v>
      </c>
      <c r="J3" s="78"/>
    </row>
    <row r="4" spans="1:10" ht="32.25" customHeight="1">
      <c r="A4" s="73"/>
      <c r="B4" s="74"/>
      <c r="C4" s="75"/>
      <c r="D4" s="75"/>
      <c r="E4" s="76"/>
      <c r="F4" s="76"/>
      <c r="G4" s="79" t="s">
        <v>37</v>
      </c>
      <c r="H4" s="80" t="s">
        <v>38</v>
      </c>
      <c r="I4" s="80" t="s">
        <v>37</v>
      </c>
      <c r="J4" s="81" t="s">
        <v>38</v>
      </c>
    </row>
    <row r="5" spans="1:10" ht="12.75">
      <c r="A5" s="89">
        <v>1</v>
      </c>
      <c r="B5" s="110"/>
      <c r="C5" s="110"/>
      <c r="D5" s="150" t="s">
        <v>98</v>
      </c>
      <c r="E5" s="151"/>
      <c r="F5" s="151"/>
      <c r="G5" s="152"/>
      <c r="H5" s="94"/>
      <c r="I5" s="152"/>
      <c r="J5" s="88"/>
    </row>
    <row r="6" spans="1:10" ht="90.75" customHeight="1">
      <c r="A6" s="89">
        <f>+A5+1</f>
        <v>2</v>
      </c>
      <c r="B6" s="110"/>
      <c r="C6" s="102"/>
      <c r="D6" s="153" t="s">
        <v>99</v>
      </c>
      <c r="E6" s="104">
        <v>1</v>
      </c>
      <c r="F6" s="104" t="s">
        <v>41</v>
      </c>
      <c r="G6" s="154"/>
      <c r="H6" s="155"/>
      <c r="I6" s="156"/>
      <c r="J6" s="155"/>
    </row>
    <row r="7" spans="1:10" ht="12.75">
      <c r="A7" s="89">
        <f>+A6+1</f>
        <v>3</v>
      </c>
      <c r="B7" s="110"/>
      <c r="C7" s="102"/>
      <c r="D7" s="101" t="s">
        <v>100</v>
      </c>
      <c r="E7" s="104">
        <v>1</v>
      </c>
      <c r="F7" s="104" t="s">
        <v>41</v>
      </c>
      <c r="G7" s="154"/>
      <c r="H7" s="155"/>
      <c r="I7" s="157"/>
      <c r="J7" s="155"/>
    </row>
    <row r="8" spans="1:10" ht="12.75">
      <c r="A8" s="89">
        <f>+A7+1</f>
        <v>4</v>
      </c>
      <c r="B8" s="110"/>
      <c r="C8" s="90"/>
      <c r="D8" s="150" t="s">
        <v>101</v>
      </c>
      <c r="E8" s="92"/>
      <c r="F8" s="92"/>
      <c r="G8" s="157"/>
      <c r="H8" s="155"/>
      <c r="I8" s="157"/>
      <c r="J8" s="155"/>
    </row>
    <row r="9" spans="1:10" ht="12.75">
      <c r="A9" s="89">
        <f>+A8+1</f>
        <v>5</v>
      </c>
      <c r="B9" s="110"/>
      <c r="C9" s="102"/>
      <c r="D9" s="158" t="s">
        <v>102</v>
      </c>
      <c r="E9" s="104">
        <v>11</v>
      </c>
      <c r="F9" s="104" t="s">
        <v>41</v>
      </c>
      <c r="G9" s="154"/>
      <c r="H9" s="155"/>
      <c r="I9" s="157"/>
      <c r="J9" s="155"/>
    </row>
    <row r="10" spans="1:10" ht="12.75">
      <c r="A10" s="89">
        <f>+A9+1</f>
        <v>6</v>
      </c>
      <c r="B10" s="110"/>
      <c r="C10" s="102"/>
      <c r="D10" s="101" t="s">
        <v>103</v>
      </c>
      <c r="E10" s="104">
        <v>11</v>
      </c>
      <c r="F10" s="104" t="s">
        <v>41</v>
      </c>
      <c r="G10" s="154"/>
      <c r="H10" s="155"/>
      <c r="I10" s="157"/>
      <c r="J10" s="155"/>
    </row>
    <row r="11" spans="1:10" ht="12.75">
      <c r="A11" s="89">
        <f>+A10+1</f>
        <v>7</v>
      </c>
      <c r="B11" s="110"/>
      <c r="C11" s="110"/>
      <c r="D11" s="91" t="s">
        <v>104</v>
      </c>
      <c r="E11" s="92">
        <v>9</v>
      </c>
      <c r="F11" s="92" t="s">
        <v>41</v>
      </c>
      <c r="G11" s="157"/>
      <c r="H11" s="155"/>
      <c r="I11" s="157"/>
      <c r="J11" s="157"/>
    </row>
    <row r="12" spans="1:10" ht="12.75">
      <c r="A12" s="89">
        <f>+A11+1</f>
        <v>8</v>
      </c>
      <c r="B12" s="110"/>
      <c r="C12" s="110"/>
      <c r="D12" s="91"/>
      <c r="E12" s="92"/>
      <c r="F12" s="92"/>
      <c r="G12" s="157"/>
      <c r="H12" s="155"/>
      <c r="I12" s="157"/>
      <c r="J12" s="157"/>
    </row>
    <row r="13" spans="1:10" ht="12.75">
      <c r="A13" s="89">
        <f>+A12+1</f>
        <v>9</v>
      </c>
      <c r="B13" s="110"/>
      <c r="C13" s="90"/>
      <c r="D13" s="150" t="s">
        <v>105</v>
      </c>
      <c r="E13" s="92"/>
      <c r="F13" s="92"/>
      <c r="G13" s="157"/>
      <c r="H13" s="155"/>
      <c r="I13" s="157"/>
      <c r="J13" s="155"/>
    </row>
    <row r="14" spans="1:10" ht="12.75">
      <c r="A14" s="89">
        <f>+A13+1</f>
        <v>10</v>
      </c>
      <c r="B14" s="110"/>
      <c r="C14" s="102"/>
      <c r="D14" s="101" t="s">
        <v>106</v>
      </c>
      <c r="E14" s="159">
        <v>1</v>
      </c>
      <c r="F14" s="104" t="s">
        <v>41</v>
      </c>
      <c r="G14" s="154"/>
      <c r="H14" s="155"/>
      <c r="I14" s="157"/>
      <c r="J14" s="155"/>
    </row>
    <row r="15" spans="1:10" ht="12.75">
      <c r="A15" s="89">
        <f>+A14+1</f>
        <v>11</v>
      </c>
      <c r="B15" s="110"/>
      <c r="C15" s="110"/>
      <c r="D15" s="91" t="s">
        <v>107</v>
      </c>
      <c r="E15" s="92">
        <v>1</v>
      </c>
      <c r="F15" s="92" t="s">
        <v>41</v>
      </c>
      <c r="G15" s="157"/>
      <c r="H15" s="155"/>
      <c r="I15" s="157"/>
      <c r="J15" s="155"/>
    </row>
    <row r="16" spans="1:10" ht="12.75">
      <c r="A16" s="89">
        <f>+A15+1</f>
        <v>12</v>
      </c>
      <c r="B16" s="110"/>
      <c r="C16" s="102"/>
      <c r="D16" s="150" t="s">
        <v>108</v>
      </c>
      <c r="E16" s="92"/>
      <c r="F16" s="92"/>
      <c r="G16" s="157"/>
      <c r="H16" s="157"/>
      <c r="I16" s="157"/>
      <c r="J16" s="155"/>
    </row>
    <row r="17" spans="1:10" ht="37.5" customHeight="1">
      <c r="A17" s="89">
        <f>+A16+1</f>
        <v>13</v>
      </c>
      <c r="B17" s="110"/>
      <c r="C17" s="102"/>
      <c r="D17" s="101" t="s">
        <v>109</v>
      </c>
      <c r="E17" s="104">
        <v>1</v>
      </c>
      <c r="F17" s="104" t="s">
        <v>41</v>
      </c>
      <c r="G17" s="154"/>
      <c r="H17" s="155"/>
      <c r="I17" s="157"/>
      <c r="J17" s="155"/>
    </row>
    <row r="18" spans="1:10" ht="12.75">
      <c r="A18" s="89">
        <f>+A17+1</f>
        <v>14</v>
      </c>
      <c r="B18" s="110"/>
      <c r="C18" s="102"/>
      <c r="D18" s="101" t="s">
        <v>110</v>
      </c>
      <c r="E18" s="104">
        <v>1</v>
      </c>
      <c r="F18" s="104" t="s">
        <v>41</v>
      </c>
      <c r="G18" s="154"/>
      <c r="H18" s="155"/>
      <c r="I18" s="157"/>
      <c r="J18" s="155"/>
    </row>
    <row r="19" spans="1:10" ht="12.75">
      <c r="A19" s="89">
        <f>+A18+1</f>
        <v>15</v>
      </c>
      <c r="B19" s="110"/>
      <c r="C19" s="102"/>
      <c r="D19" s="101" t="s">
        <v>111</v>
      </c>
      <c r="E19" s="104">
        <v>6</v>
      </c>
      <c r="F19" s="104" t="s">
        <v>41</v>
      </c>
      <c r="G19" s="154"/>
      <c r="H19" s="155"/>
      <c r="I19" s="157"/>
      <c r="J19" s="155"/>
    </row>
    <row r="20" spans="1:10" ht="12.75">
      <c r="A20" s="89">
        <f>+A19+1</f>
        <v>16</v>
      </c>
      <c r="B20" s="110"/>
      <c r="C20" s="102"/>
      <c r="D20" s="101" t="s">
        <v>112</v>
      </c>
      <c r="E20" s="104">
        <v>1</v>
      </c>
      <c r="F20" s="104" t="s">
        <v>41</v>
      </c>
      <c r="G20" s="154"/>
      <c r="H20" s="155"/>
      <c r="I20" s="157"/>
      <c r="J20" s="155"/>
    </row>
    <row r="21" spans="1:10" ht="12.75">
      <c r="A21" s="89">
        <f>+A20+1</f>
        <v>17</v>
      </c>
      <c r="B21" s="110"/>
      <c r="C21" s="102"/>
      <c r="D21" s="101"/>
      <c r="E21" s="104"/>
      <c r="F21" s="104"/>
      <c r="G21" s="154"/>
      <c r="H21" s="155"/>
      <c r="I21" s="157"/>
      <c r="J21" s="155"/>
    </row>
    <row r="22" spans="1:10" ht="12.75">
      <c r="A22" s="89">
        <f>+A21+1</f>
        <v>18</v>
      </c>
      <c r="B22" s="110"/>
      <c r="C22" s="110"/>
      <c r="D22" s="150" t="s">
        <v>113</v>
      </c>
      <c r="E22" s="92"/>
      <c r="F22" s="92"/>
      <c r="G22" s="157"/>
      <c r="H22" s="157"/>
      <c r="I22" s="157"/>
      <c r="J22" s="155"/>
    </row>
    <row r="23" spans="1:10" ht="12.75">
      <c r="A23" s="89">
        <f>+A22+1</f>
        <v>19</v>
      </c>
      <c r="B23" s="110"/>
      <c r="C23" s="102"/>
      <c r="D23" s="101" t="s">
        <v>114</v>
      </c>
      <c r="E23" s="104">
        <v>350</v>
      </c>
      <c r="F23" s="104" t="s">
        <v>115</v>
      </c>
      <c r="G23" s="154"/>
      <c r="H23" s="155"/>
      <c r="I23" s="157"/>
      <c r="J23" s="155"/>
    </row>
    <row r="24" spans="1:10" ht="12.75">
      <c r="A24" s="89">
        <f>+A23+1</f>
        <v>20</v>
      </c>
      <c r="B24" s="110"/>
      <c r="C24" s="102"/>
      <c r="D24" s="101" t="s">
        <v>116</v>
      </c>
      <c r="E24" s="104">
        <v>50</v>
      </c>
      <c r="F24" s="104" t="s">
        <v>115</v>
      </c>
      <c r="G24" s="154"/>
      <c r="H24" s="155"/>
      <c r="I24" s="157"/>
      <c r="J24" s="155"/>
    </row>
    <row r="25" spans="1:10" ht="12.75">
      <c r="A25" s="89">
        <f>+A24+1</f>
        <v>21</v>
      </c>
      <c r="B25" s="110"/>
      <c r="C25" s="102"/>
      <c r="D25" s="101" t="s">
        <v>117</v>
      </c>
      <c r="E25" s="104">
        <v>250</v>
      </c>
      <c r="F25" s="104" t="s">
        <v>115</v>
      </c>
      <c r="G25" s="154"/>
      <c r="H25" s="155"/>
      <c r="I25" s="157"/>
      <c r="J25" s="155"/>
    </row>
    <row r="26" spans="1:10" ht="12.75">
      <c r="A26" s="89">
        <f>+A25+1</f>
        <v>22</v>
      </c>
      <c r="B26" s="110"/>
      <c r="C26" s="102"/>
      <c r="D26" s="101" t="s">
        <v>118</v>
      </c>
      <c r="E26" s="104">
        <v>50</v>
      </c>
      <c r="F26" s="104" t="s">
        <v>115</v>
      </c>
      <c r="G26" s="154"/>
      <c r="H26" s="155"/>
      <c r="I26" s="157"/>
      <c r="J26" s="155"/>
    </row>
    <row r="27" spans="1:10" ht="12.75">
      <c r="A27" s="89">
        <f>+A26+1</f>
        <v>23</v>
      </c>
      <c r="B27" s="110"/>
      <c r="C27" s="102"/>
      <c r="D27" s="101" t="s">
        <v>119</v>
      </c>
      <c r="E27" s="104">
        <v>100</v>
      </c>
      <c r="F27" s="104" t="s">
        <v>115</v>
      </c>
      <c r="G27" s="154"/>
      <c r="H27" s="155"/>
      <c r="I27" s="157"/>
      <c r="J27" s="155"/>
    </row>
    <row r="28" spans="1:10" ht="12.75">
      <c r="A28" s="89">
        <f>+A27+1</f>
        <v>24</v>
      </c>
      <c r="B28" s="90"/>
      <c r="C28" s="90"/>
      <c r="D28" s="97" t="s">
        <v>120</v>
      </c>
      <c r="E28" s="96">
        <v>1</v>
      </c>
      <c r="F28" s="96" t="s">
        <v>82</v>
      </c>
      <c r="G28" s="157"/>
      <c r="H28" s="155"/>
      <c r="I28" s="157"/>
      <c r="J28" s="155"/>
    </row>
    <row r="29" spans="1:10" ht="12.75">
      <c r="A29" s="89">
        <f>+A28+1</f>
        <v>25</v>
      </c>
      <c r="B29" s="90"/>
      <c r="C29" s="90"/>
      <c r="D29" s="97"/>
      <c r="E29" s="96"/>
      <c r="F29" s="96"/>
      <c r="G29" s="157"/>
      <c r="H29" s="155"/>
      <c r="I29" s="157"/>
      <c r="J29" s="155"/>
    </row>
    <row r="30" spans="1:10" ht="12.75">
      <c r="A30" s="89">
        <f>+A29+1</f>
        <v>26</v>
      </c>
      <c r="B30" s="90"/>
      <c r="C30" s="90"/>
      <c r="D30" s="150" t="s">
        <v>121</v>
      </c>
      <c r="E30" s="96"/>
      <c r="F30" s="96"/>
      <c r="G30" s="157"/>
      <c r="H30" s="155"/>
      <c r="I30" s="157"/>
      <c r="J30" s="155"/>
    </row>
    <row r="31" spans="1:10" ht="12.75">
      <c r="A31" s="89">
        <f>+A30+1</f>
        <v>27</v>
      </c>
      <c r="B31" s="90"/>
      <c r="C31" s="90"/>
      <c r="D31" s="160" t="s">
        <v>122</v>
      </c>
      <c r="E31" s="96">
        <v>2</v>
      </c>
      <c r="F31" s="96" t="s">
        <v>41</v>
      </c>
      <c r="G31" s="157"/>
      <c r="H31" s="155"/>
      <c r="I31" s="157"/>
      <c r="J31" s="155"/>
    </row>
    <row r="32" spans="1:10" ht="12.75">
      <c r="A32" s="89">
        <f>+A31+1</f>
        <v>28</v>
      </c>
      <c r="B32" s="90"/>
      <c r="C32" s="90"/>
      <c r="D32" s="161" t="s">
        <v>123</v>
      </c>
      <c r="E32" s="96">
        <v>3</v>
      </c>
      <c r="F32" s="96" t="s">
        <v>41</v>
      </c>
      <c r="G32" s="157"/>
      <c r="H32" s="155"/>
      <c r="I32" s="157"/>
      <c r="J32" s="155"/>
    </row>
    <row r="33" spans="1:10" ht="12.75">
      <c r="A33" s="89">
        <f>+A32+1</f>
        <v>29</v>
      </c>
      <c r="B33" s="90"/>
      <c r="C33" s="90"/>
      <c r="D33" s="97"/>
      <c r="E33" s="96"/>
      <c r="F33" s="96"/>
      <c r="G33" s="157"/>
      <c r="H33" s="155"/>
      <c r="I33" s="157"/>
      <c r="J33" s="155"/>
    </row>
    <row r="34" spans="1:10" ht="12.75">
      <c r="A34" s="89">
        <f>+A33+1</f>
        <v>30</v>
      </c>
      <c r="B34" s="90"/>
      <c r="C34" s="90"/>
      <c r="D34" s="109" t="s">
        <v>80</v>
      </c>
      <c r="E34" s="92"/>
      <c r="F34" s="92"/>
      <c r="G34" s="157"/>
      <c r="H34" s="155"/>
      <c r="I34" s="157"/>
      <c r="J34" s="155"/>
    </row>
    <row r="35" spans="1:10" ht="12.75">
      <c r="A35" s="89">
        <f>+A34+1</f>
        <v>31</v>
      </c>
      <c r="B35" s="90"/>
      <c r="C35" s="90"/>
      <c r="D35" s="111" t="s">
        <v>81</v>
      </c>
      <c r="E35" s="112">
        <v>1</v>
      </c>
      <c r="F35" s="92" t="s">
        <v>82</v>
      </c>
      <c r="G35" s="157"/>
      <c r="H35" s="155"/>
      <c r="I35" s="157"/>
      <c r="J35" s="155"/>
    </row>
    <row r="36" spans="1:10" ht="12.75">
      <c r="A36" s="89">
        <f>+A35+1</f>
        <v>32</v>
      </c>
      <c r="B36" s="90"/>
      <c r="C36" s="90"/>
      <c r="D36" s="111" t="s">
        <v>124</v>
      </c>
      <c r="E36" s="112">
        <v>1</v>
      </c>
      <c r="F36" s="92" t="s">
        <v>82</v>
      </c>
      <c r="G36" s="157"/>
      <c r="H36" s="155"/>
      <c r="I36" s="157"/>
      <c r="J36" s="155"/>
    </row>
    <row r="37" spans="1:10" ht="12.75">
      <c r="A37" s="89">
        <f>+A36+1</f>
        <v>33</v>
      </c>
      <c r="B37" s="90"/>
      <c r="C37" s="90"/>
      <c r="D37" s="97" t="s">
        <v>84</v>
      </c>
      <c r="E37" s="92">
        <v>1</v>
      </c>
      <c r="F37" s="92" t="s">
        <v>82</v>
      </c>
      <c r="G37" s="157"/>
      <c r="H37" s="155"/>
      <c r="I37" s="157"/>
      <c r="J37" s="155"/>
    </row>
    <row r="38" spans="1:10" ht="12.75">
      <c r="A38" s="89">
        <f>+A37+1</f>
        <v>34</v>
      </c>
      <c r="B38" s="90"/>
      <c r="C38" s="90"/>
      <c r="D38" s="97" t="s">
        <v>85</v>
      </c>
      <c r="E38" s="92">
        <v>1</v>
      </c>
      <c r="F38" s="92" t="s">
        <v>82</v>
      </c>
      <c r="G38" s="157"/>
      <c r="H38" s="155"/>
      <c r="I38" s="157"/>
      <c r="J38" s="155"/>
    </row>
    <row r="39" spans="1:10" ht="12.75">
      <c r="A39" s="89">
        <f>+A38+1</f>
        <v>35</v>
      </c>
      <c r="B39" s="90"/>
      <c r="C39" s="90"/>
      <c r="D39" s="113" t="s">
        <v>86</v>
      </c>
      <c r="E39" s="92">
        <v>1</v>
      </c>
      <c r="F39" s="92" t="s">
        <v>82</v>
      </c>
      <c r="G39" s="157"/>
      <c r="H39" s="155"/>
      <c r="I39" s="157"/>
      <c r="J39" s="155"/>
    </row>
    <row r="40" spans="1:10" ht="12.75">
      <c r="A40" s="89">
        <f>+A39+1</f>
        <v>36</v>
      </c>
      <c r="B40" s="90"/>
      <c r="C40" s="90"/>
      <c r="D40" s="97" t="s">
        <v>87</v>
      </c>
      <c r="E40" s="92">
        <v>1</v>
      </c>
      <c r="F40" s="92" t="s">
        <v>82</v>
      </c>
      <c r="G40" s="157"/>
      <c r="H40" s="155"/>
      <c r="I40" s="157"/>
      <c r="J40" s="155"/>
    </row>
    <row r="41" spans="1:10" ht="12.75">
      <c r="A41" s="89">
        <f>+A40+1</f>
        <v>37</v>
      </c>
      <c r="B41" s="90"/>
      <c r="C41" s="90"/>
      <c r="D41" s="97" t="s">
        <v>125</v>
      </c>
      <c r="E41" s="92">
        <v>1</v>
      </c>
      <c r="F41" s="92" t="s">
        <v>82</v>
      </c>
      <c r="G41" s="157"/>
      <c r="H41" s="155"/>
      <c r="I41" s="157"/>
      <c r="J41" s="155"/>
    </row>
    <row r="42" spans="1:10" ht="12.75">
      <c r="A42" s="89">
        <f>+A41+1</f>
        <v>38</v>
      </c>
      <c r="B42" s="90"/>
      <c r="C42" s="90"/>
      <c r="D42" s="97" t="s">
        <v>88</v>
      </c>
      <c r="E42" s="92">
        <v>1</v>
      </c>
      <c r="F42" s="92" t="s">
        <v>82</v>
      </c>
      <c r="G42" s="157"/>
      <c r="H42" s="155"/>
      <c r="I42" s="157"/>
      <c r="J42" s="155"/>
    </row>
    <row r="43" spans="1:10" ht="12.75">
      <c r="A43" s="89">
        <f>+A42+1</f>
        <v>39</v>
      </c>
      <c r="B43" s="90"/>
      <c r="C43" s="90"/>
      <c r="D43" s="97" t="s">
        <v>89</v>
      </c>
      <c r="E43" s="92">
        <v>1</v>
      </c>
      <c r="F43" s="92" t="s">
        <v>82</v>
      </c>
      <c r="G43" s="157"/>
      <c r="H43" s="155"/>
      <c r="I43" s="157"/>
      <c r="J43" s="155"/>
    </row>
    <row r="44" spans="1:10" ht="12.75">
      <c r="A44" s="89">
        <f>+A43+1</f>
        <v>40</v>
      </c>
      <c r="B44" s="90"/>
      <c r="C44" s="90"/>
      <c r="D44" s="97" t="s">
        <v>90</v>
      </c>
      <c r="E44" s="92">
        <v>1</v>
      </c>
      <c r="F44" s="92" t="s">
        <v>82</v>
      </c>
      <c r="G44" s="157"/>
      <c r="H44" s="155"/>
      <c r="I44" s="157"/>
      <c r="J44" s="155"/>
    </row>
    <row r="45" spans="1:10" ht="12.75">
      <c r="A45" s="89">
        <f>+A44+1</f>
        <v>41</v>
      </c>
      <c r="B45" s="90"/>
      <c r="C45" s="90"/>
      <c r="D45" s="111" t="s">
        <v>126</v>
      </c>
      <c r="E45" s="92">
        <v>1</v>
      </c>
      <c r="F45" s="92" t="s">
        <v>82</v>
      </c>
      <c r="G45" s="157"/>
      <c r="H45" s="155"/>
      <c r="I45" s="157"/>
      <c r="J45" s="155"/>
    </row>
    <row r="46" spans="1:10" ht="12.75">
      <c r="A46" s="89">
        <f>+A45+1</f>
        <v>42</v>
      </c>
      <c r="B46" s="90"/>
      <c r="C46" s="114"/>
      <c r="D46" s="111" t="s">
        <v>127</v>
      </c>
      <c r="E46" s="162">
        <v>1</v>
      </c>
      <c r="F46" s="92" t="s">
        <v>82</v>
      </c>
      <c r="G46" s="157"/>
      <c r="H46" s="155"/>
      <c r="I46" s="157"/>
      <c r="J46" s="155"/>
    </row>
    <row r="47" spans="1:10" ht="12.75">
      <c r="A47" s="116" t="s">
        <v>38</v>
      </c>
      <c r="B47" s="117"/>
      <c r="C47" s="118"/>
      <c r="D47" s="118"/>
      <c r="E47" s="119"/>
      <c r="F47" s="119"/>
      <c r="G47" s="120">
        <f>SUM(H5:H46)</f>
        <v>0</v>
      </c>
      <c r="H47" s="120"/>
      <c r="I47" s="121">
        <f>SUM(J5:J46)</f>
        <v>0</v>
      </c>
      <c r="J47" s="121"/>
    </row>
    <row r="48" spans="1:10" ht="12.75">
      <c r="A48" s="130" t="s">
        <v>95</v>
      </c>
      <c r="B48" s="131"/>
      <c r="C48" s="132"/>
      <c r="D48" s="132"/>
      <c r="E48" s="133"/>
      <c r="F48" s="133"/>
      <c r="G48" s="134">
        <f>G47+I47</f>
        <v>0</v>
      </c>
      <c r="H48" s="134"/>
      <c r="I48" s="134"/>
      <c r="J48" s="134"/>
    </row>
    <row r="49" spans="1:10" ht="12.75">
      <c r="A49" s="135"/>
      <c r="B49" s="136"/>
      <c r="C49" s="65"/>
      <c r="D49" s="65"/>
      <c r="E49" s="137"/>
      <c r="F49" s="163"/>
      <c r="G49" s="139"/>
      <c r="H49" s="139"/>
      <c r="I49" s="139"/>
      <c r="J49" s="139"/>
    </row>
    <row r="50" spans="1:10" ht="12.75">
      <c r="A50" s="140"/>
      <c r="B50" s="141"/>
      <c r="C50" s="65"/>
      <c r="D50" s="65"/>
      <c r="E50" s="137"/>
      <c r="F50" s="163"/>
      <c r="G50" s="65"/>
      <c r="H50" s="65"/>
      <c r="I50" s="65"/>
      <c r="J50" s="65"/>
    </row>
    <row r="51" spans="1:10" ht="12.75">
      <c r="A51" s="143"/>
      <c r="B51" s="144"/>
      <c r="C51" s="144"/>
      <c r="D51" s="144"/>
      <c r="E51" s="144"/>
      <c r="F51" s="144"/>
      <c r="G51" s="144"/>
      <c r="H51" s="144"/>
      <c r="I51" s="144"/>
      <c r="J51" s="144"/>
    </row>
  </sheetData>
  <sheetProtection selectLockedCells="1" selectUnlockedCells="1"/>
  <mergeCells count="13">
    <mergeCell ref="C1:G1"/>
    <mergeCell ref="A3:A4"/>
    <mergeCell ref="B3:B4"/>
    <mergeCell ref="C3:C4"/>
    <mergeCell ref="D3:D4"/>
    <mergeCell ref="E3:E4"/>
    <mergeCell ref="F3:F4"/>
    <mergeCell ref="G3:H3"/>
    <mergeCell ref="I3:J3"/>
    <mergeCell ref="G47:H47"/>
    <mergeCell ref="I47:J47"/>
    <mergeCell ref="G48:J48"/>
    <mergeCell ref="B51:J51"/>
  </mergeCells>
  <printOptions/>
  <pageMargins left="0.7875" right="0.7875" top="0.4652777777777778" bottom="0.6229166666666667" header="0.22777777777777777" footer="0.3854166666666667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J29" sqref="J29"/>
    </sheetView>
  </sheetViews>
  <sheetFormatPr defaultColWidth="12.57421875" defaultRowHeight="12.75"/>
  <cols>
    <col min="1" max="1" width="11.57421875" style="0" customWidth="1"/>
    <col min="2" max="3" width="0" style="0" hidden="1" customWidth="1"/>
    <col min="4" max="4" width="39.57421875" style="0" customWidth="1"/>
    <col min="5" max="5" width="5.57421875" style="0" customWidth="1"/>
    <col min="6" max="6" width="7.57421875" style="0" customWidth="1"/>
    <col min="7" max="16384" width="11.57421875" style="0" customWidth="1"/>
  </cols>
  <sheetData>
    <row r="1" spans="1:10" ht="12.75" customHeight="1">
      <c r="A1" s="61" t="s">
        <v>19</v>
      </c>
      <c r="B1" s="62"/>
      <c r="C1" s="63" t="s">
        <v>128</v>
      </c>
      <c r="D1" s="63"/>
      <c r="E1" s="63"/>
      <c r="F1" s="63"/>
      <c r="G1" s="63"/>
      <c r="H1" s="64"/>
      <c r="I1" s="64"/>
      <c r="J1" s="65"/>
    </row>
    <row r="2" spans="1:10" ht="12.75">
      <c r="A2" s="147"/>
      <c r="B2" s="67"/>
      <c r="C2" s="72"/>
      <c r="D2" s="72"/>
      <c r="E2" s="148"/>
      <c r="F2" s="148"/>
      <c r="G2" s="72"/>
      <c r="H2" s="72"/>
      <c r="I2" s="72"/>
      <c r="J2" s="72"/>
    </row>
    <row r="3" spans="1:10" ht="12.75" customHeight="1">
      <c r="A3" s="73" t="s">
        <v>13</v>
      </c>
      <c r="B3" s="74" t="s">
        <v>30</v>
      </c>
      <c r="C3" s="75" t="s">
        <v>31</v>
      </c>
      <c r="D3" s="75" t="s">
        <v>32</v>
      </c>
      <c r="E3" s="76" t="s">
        <v>33</v>
      </c>
      <c r="F3" s="76" t="s">
        <v>34</v>
      </c>
      <c r="G3" s="77" t="s">
        <v>35</v>
      </c>
      <c r="H3" s="77"/>
      <c r="I3" s="78" t="s">
        <v>36</v>
      </c>
      <c r="J3" s="78"/>
    </row>
    <row r="4" spans="1:10" ht="32.25" customHeight="1">
      <c r="A4" s="73"/>
      <c r="B4" s="74"/>
      <c r="C4" s="75"/>
      <c r="D4" s="75"/>
      <c r="E4" s="76"/>
      <c r="F4" s="76"/>
      <c r="G4" s="79" t="s">
        <v>37</v>
      </c>
      <c r="H4" s="80" t="s">
        <v>38</v>
      </c>
      <c r="I4" s="80" t="s">
        <v>37</v>
      </c>
      <c r="J4" s="81" t="s">
        <v>38</v>
      </c>
    </row>
    <row r="5" spans="1:10" ht="12.75">
      <c r="A5" s="89"/>
      <c r="B5" s="110"/>
      <c r="C5" s="110"/>
      <c r="D5" s="150" t="s">
        <v>129</v>
      </c>
      <c r="E5" s="96"/>
      <c r="F5" s="96"/>
      <c r="G5" s="94"/>
      <c r="H5" s="88"/>
      <c r="I5" s="94"/>
      <c r="J5" s="88"/>
    </row>
    <row r="6" spans="1:10" ht="12.75">
      <c r="A6" s="89">
        <v>1</v>
      </c>
      <c r="B6" s="110"/>
      <c r="C6" s="110" t="s">
        <v>130</v>
      </c>
      <c r="D6" s="160" t="s">
        <v>131</v>
      </c>
      <c r="E6" s="96">
        <v>3</v>
      </c>
      <c r="F6" s="96" t="s">
        <v>41</v>
      </c>
      <c r="G6" s="94"/>
      <c r="H6" s="88"/>
      <c r="I6" s="94"/>
      <c r="J6" s="88"/>
    </row>
    <row r="7" spans="1:10" ht="12.75">
      <c r="A7" s="89">
        <f>+A6+1</f>
        <v>2</v>
      </c>
      <c r="B7" s="110"/>
      <c r="C7" s="110" t="s">
        <v>132</v>
      </c>
      <c r="D7" s="91" t="s">
        <v>133</v>
      </c>
      <c r="E7" s="96">
        <v>3</v>
      </c>
      <c r="F7" s="96" t="s">
        <v>41</v>
      </c>
      <c r="G7" s="94"/>
      <c r="H7" s="88"/>
      <c r="I7" s="94"/>
      <c r="J7" s="88"/>
    </row>
    <row r="8" spans="1:10" ht="12.75">
      <c r="A8" s="89">
        <f>+A7+1</f>
        <v>3</v>
      </c>
      <c r="B8" s="110"/>
      <c r="C8" s="110"/>
      <c r="D8" s="91" t="s">
        <v>134</v>
      </c>
      <c r="E8" s="96">
        <v>1</v>
      </c>
      <c r="F8" s="96" t="s">
        <v>41</v>
      </c>
      <c r="G8" s="94"/>
      <c r="H8" s="88"/>
      <c r="I8" s="94"/>
      <c r="J8" s="88"/>
    </row>
    <row r="9" spans="1:10" ht="12.75">
      <c r="A9" s="89">
        <f>+A8+1</f>
        <v>4</v>
      </c>
      <c r="B9" s="110"/>
      <c r="C9" s="110"/>
      <c r="D9" s="91"/>
      <c r="E9" s="96"/>
      <c r="F9" s="96"/>
      <c r="G9" s="94"/>
      <c r="H9" s="88"/>
      <c r="I9" s="94"/>
      <c r="J9" s="88"/>
    </row>
    <row r="10" spans="1:10" ht="12.75">
      <c r="A10" s="89">
        <f>+A9+1</f>
        <v>5</v>
      </c>
      <c r="B10" s="110"/>
      <c r="C10" s="110"/>
      <c r="D10" s="150" t="s">
        <v>113</v>
      </c>
      <c r="E10" s="92"/>
      <c r="F10" s="92"/>
      <c r="G10" s="152"/>
      <c r="H10" s="94"/>
      <c r="I10" s="152"/>
      <c r="J10" s="94"/>
    </row>
    <row r="11" spans="1:10" ht="12.75">
      <c r="A11" s="89">
        <f>+A10+1</f>
        <v>6</v>
      </c>
      <c r="B11" s="110"/>
      <c r="C11" s="110" t="s">
        <v>135</v>
      </c>
      <c r="D11" s="91" t="s">
        <v>136</v>
      </c>
      <c r="E11" s="96">
        <v>120</v>
      </c>
      <c r="F11" s="96" t="s">
        <v>115</v>
      </c>
      <c r="G11" s="94"/>
      <c r="H11" s="88"/>
      <c r="I11" s="94"/>
      <c r="J11" s="88"/>
    </row>
    <row r="12" spans="1:10" ht="12.75">
      <c r="A12" s="89">
        <f>+A11+1</f>
        <v>7</v>
      </c>
      <c r="B12" s="110"/>
      <c r="C12" s="110"/>
      <c r="D12" s="91" t="s">
        <v>104</v>
      </c>
      <c r="E12" s="92">
        <v>1</v>
      </c>
      <c r="F12" s="92" t="s">
        <v>41</v>
      </c>
      <c r="G12" s="94"/>
      <c r="H12" s="88"/>
      <c r="I12" s="94"/>
      <c r="J12" s="94"/>
    </row>
    <row r="13" spans="1:10" ht="12.75">
      <c r="A13" s="89">
        <f>+A12+1</f>
        <v>8</v>
      </c>
      <c r="B13" s="110"/>
      <c r="C13" s="110"/>
      <c r="D13" s="91" t="s">
        <v>137</v>
      </c>
      <c r="E13" s="92">
        <v>1</v>
      </c>
      <c r="F13" s="92" t="s">
        <v>41</v>
      </c>
      <c r="G13" s="94"/>
      <c r="H13" s="88"/>
      <c r="I13" s="94"/>
      <c r="J13" s="94"/>
    </row>
    <row r="14" spans="1:10" ht="12.75">
      <c r="A14" s="89">
        <f>+A13+1</f>
        <v>9</v>
      </c>
      <c r="B14" s="90">
        <v>5799904529</v>
      </c>
      <c r="C14" s="90">
        <v>1203250</v>
      </c>
      <c r="D14" s="97" t="s">
        <v>138</v>
      </c>
      <c r="E14" s="92">
        <v>33</v>
      </c>
      <c r="F14" s="92" t="s">
        <v>115</v>
      </c>
      <c r="G14" s="94"/>
      <c r="H14" s="88"/>
      <c r="I14" s="94"/>
      <c r="J14" s="88"/>
    </row>
    <row r="15" spans="1:10" ht="12.75">
      <c r="A15" s="89">
        <f>+A14+1</f>
        <v>10</v>
      </c>
      <c r="B15" s="90">
        <v>9400651215</v>
      </c>
      <c r="C15" s="90"/>
      <c r="D15" s="97" t="s">
        <v>139</v>
      </c>
      <c r="E15" s="92">
        <v>33</v>
      </c>
      <c r="F15" s="92" t="s">
        <v>115</v>
      </c>
      <c r="G15" s="94"/>
      <c r="H15" s="88"/>
      <c r="I15" s="94"/>
      <c r="J15" s="88"/>
    </row>
    <row r="16" spans="1:10" ht="12.75">
      <c r="A16" s="89">
        <f>+A15+1</f>
        <v>11</v>
      </c>
      <c r="B16" s="90"/>
      <c r="C16" s="90"/>
      <c r="D16" s="97" t="s">
        <v>120</v>
      </c>
      <c r="E16" s="96">
        <v>1</v>
      </c>
      <c r="F16" s="96" t="s">
        <v>82</v>
      </c>
      <c r="G16" s="94"/>
      <c r="H16" s="88"/>
      <c r="I16" s="94"/>
      <c r="J16" s="88"/>
    </row>
    <row r="17" spans="1:10" ht="12.75">
      <c r="A17" s="89">
        <f>+A16+1</f>
        <v>12</v>
      </c>
      <c r="B17" s="90"/>
      <c r="C17" s="90"/>
      <c r="D17" s="97"/>
      <c r="E17" s="96"/>
      <c r="F17" s="96"/>
      <c r="G17" s="94"/>
      <c r="H17" s="88"/>
      <c r="I17" s="94"/>
      <c r="J17" s="88"/>
    </row>
    <row r="18" spans="1:10" ht="12.75">
      <c r="A18" s="89">
        <f>+A17+1</f>
        <v>13</v>
      </c>
      <c r="B18" s="90"/>
      <c r="C18" s="90"/>
      <c r="D18" s="109" t="s">
        <v>80</v>
      </c>
      <c r="E18" s="92"/>
      <c r="F18" s="92"/>
      <c r="G18" s="94"/>
      <c r="H18" s="88"/>
      <c r="I18" s="94"/>
      <c r="J18" s="88"/>
    </row>
    <row r="19" spans="1:10" ht="12.75">
      <c r="A19" s="89">
        <f>+A18+1</f>
        <v>14</v>
      </c>
      <c r="B19" s="90"/>
      <c r="C19" s="90"/>
      <c r="D19" s="111" t="s">
        <v>81</v>
      </c>
      <c r="E19" s="112">
        <v>1</v>
      </c>
      <c r="F19" s="112" t="s">
        <v>82</v>
      </c>
      <c r="G19" s="94"/>
      <c r="H19" s="88"/>
      <c r="I19" s="94"/>
      <c r="J19" s="88"/>
    </row>
    <row r="20" spans="1:10" ht="12.75">
      <c r="A20" s="89">
        <f>+A19+1</f>
        <v>15</v>
      </c>
      <c r="B20" s="90"/>
      <c r="C20" s="90"/>
      <c r="D20" s="111" t="s">
        <v>124</v>
      </c>
      <c r="E20" s="112">
        <v>1</v>
      </c>
      <c r="F20" s="112" t="s">
        <v>82</v>
      </c>
      <c r="G20" s="94"/>
      <c r="H20" s="88"/>
      <c r="I20" s="94"/>
      <c r="J20" s="88"/>
    </row>
    <row r="21" spans="1:10" ht="12.75">
      <c r="A21" s="89">
        <f>+A20+1</f>
        <v>16</v>
      </c>
      <c r="B21" s="90"/>
      <c r="C21" s="90"/>
      <c r="D21" s="97" t="s">
        <v>84</v>
      </c>
      <c r="E21" s="92">
        <v>1</v>
      </c>
      <c r="F21" s="112" t="s">
        <v>82</v>
      </c>
      <c r="G21" s="94"/>
      <c r="H21" s="88"/>
      <c r="I21" s="94"/>
      <c r="J21" s="88"/>
    </row>
    <row r="22" spans="1:10" ht="12.75">
      <c r="A22" s="89">
        <f>+A21+1</f>
        <v>17</v>
      </c>
      <c r="B22" s="90"/>
      <c r="C22" s="90"/>
      <c r="D22" s="97" t="s">
        <v>85</v>
      </c>
      <c r="E22" s="92">
        <v>1</v>
      </c>
      <c r="F22" s="112" t="s">
        <v>82</v>
      </c>
      <c r="G22" s="94"/>
      <c r="H22" s="88"/>
      <c r="I22" s="94"/>
      <c r="J22" s="88"/>
    </row>
    <row r="23" spans="1:10" ht="12.75">
      <c r="A23" s="89">
        <f>+A22+1</f>
        <v>18</v>
      </c>
      <c r="B23" s="90"/>
      <c r="C23" s="90"/>
      <c r="D23" s="113" t="s">
        <v>86</v>
      </c>
      <c r="E23" s="92">
        <v>1</v>
      </c>
      <c r="F23" s="112" t="s">
        <v>82</v>
      </c>
      <c r="G23" s="94"/>
      <c r="H23" s="88"/>
      <c r="I23" s="94"/>
      <c r="J23" s="88"/>
    </row>
    <row r="24" spans="1:10" ht="12.75">
      <c r="A24" s="89">
        <f>+A23+1</f>
        <v>19</v>
      </c>
      <c r="B24" s="90"/>
      <c r="C24" s="90"/>
      <c r="D24" s="97" t="s">
        <v>87</v>
      </c>
      <c r="E24" s="92">
        <v>1</v>
      </c>
      <c r="F24" s="112" t="s">
        <v>82</v>
      </c>
      <c r="G24" s="94"/>
      <c r="H24" s="88"/>
      <c r="I24" s="94"/>
      <c r="J24" s="88"/>
    </row>
    <row r="25" spans="1:10" ht="12.75">
      <c r="A25" s="89">
        <f>+A24+1</f>
        <v>20</v>
      </c>
      <c r="B25" s="90"/>
      <c r="C25" s="90"/>
      <c r="D25" s="97" t="s">
        <v>88</v>
      </c>
      <c r="E25" s="92">
        <v>1</v>
      </c>
      <c r="F25" s="112" t="s">
        <v>82</v>
      </c>
      <c r="G25" s="94"/>
      <c r="H25" s="88"/>
      <c r="I25" s="94"/>
      <c r="J25" s="88"/>
    </row>
    <row r="26" spans="1:10" ht="12.75">
      <c r="A26" s="89">
        <f>+A25+1</f>
        <v>21</v>
      </c>
      <c r="B26" s="90"/>
      <c r="C26" s="90"/>
      <c r="D26" s="97" t="s">
        <v>89</v>
      </c>
      <c r="E26" s="92">
        <v>1</v>
      </c>
      <c r="F26" s="112" t="s">
        <v>82</v>
      </c>
      <c r="G26" s="94"/>
      <c r="H26" s="88"/>
      <c r="I26" s="94"/>
      <c r="J26" s="88"/>
    </row>
    <row r="27" spans="1:10" ht="12.75">
      <c r="A27" s="89">
        <f>+A26+1</f>
        <v>22</v>
      </c>
      <c r="B27" s="90"/>
      <c r="C27" s="90"/>
      <c r="D27" s="97" t="s">
        <v>90</v>
      </c>
      <c r="E27" s="92">
        <v>1</v>
      </c>
      <c r="F27" s="112" t="s">
        <v>82</v>
      </c>
      <c r="G27" s="94"/>
      <c r="H27" s="88"/>
      <c r="I27" s="94"/>
      <c r="J27" s="88"/>
    </row>
    <row r="28" spans="1:10" ht="12.75">
      <c r="A28" s="89">
        <f>+A27+1</f>
        <v>23</v>
      </c>
      <c r="B28" s="90"/>
      <c r="C28" s="90"/>
      <c r="D28" s="111" t="s">
        <v>126</v>
      </c>
      <c r="E28" s="96">
        <v>1</v>
      </c>
      <c r="F28" s="112" t="s">
        <v>82</v>
      </c>
      <c r="G28" s="94"/>
      <c r="H28" s="88"/>
      <c r="I28" s="94"/>
      <c r="J28" s="88"/>
    </row>
    <row r="29" spans="1:10" ht="12.75">
      <c r="A29" s="89">
        <f>+A28+1</f>
        <v>24</v>
      </c>
      <c r="B29" s="90"/>
      <c r="C29" s="114"/>
      <c r="D29" s="111" t="s">
        <v>127</v>
      </c>
      <c r="E29" s="115">
        <v>1</v>
      </c>
      <c r="F29" s="112" t="s">
        <v>82</v>
      </c>
      <c r="G29" s="94"/>
      <c r="H29" s="88"/>
      <c r="I29" s="94"/>
      <c r="J29" s="88"/>
    </row>
    <row r="30" spans="1:10" ht="12.75" customHeight="1">
      <c r="A30" s="116" t="s">
        <v>38</v>
      </c>
      <c r="B30" s="117"/>
      <c r="C30" s="118"/>
      <c r="D30" s="118"/>
      <c r="E30" s="119"/>
      <c r="F30" s="119"/>
      <c r="G30" s="120">
        <f>SUM(H5:H29)</f>
        <v>0</v>
      </c>
      <c r="H30" s="120"/>
      <c r="I30" s="121">
        <f>SUM(J5:J29)</f>
        <v>0</v>
      </c>
      <c r="J30" s="121"/>
    </row>
    <row r="31" spans="1:10" ht="12.75" customHeight="1" hidden="1">
      <c r="A31" s="122" t="s">
        <v>93</v>
      </c>
      <c r="B31" s="123"/>
      <c r="C31" s="124"/>
      <c r="D31" s="125"/>
      <c r="E31" s="126">
        <v>0</v>
      </c>
      <c r="F31" s="126"/>
      <c r="G31" s="127">
        <f>ROUND(G30*E31,1)</f>
        <v>0</v>
      </c>
      <c r="H31" s="127"/>
      <c r="I31" s="128"/>
      <c r="J31" s="128"/>
    </row>
    <row r="32" spans="1:10" ht="12.75" customHeight="1" hidden="1">
      <c r="A32" s="122" t="s">
        <v>94</v>
      </c>
      <c r="B32" s="123"/>
      <c r="C32" s="124"/>
      <c r="D32" s="125"/>
      <c r="E32" s="126">
        <v>0</v>
      </c>
      <c r="F32" s="126"/>
      <c r="G32" s="127"/>
      <c r="H32" s="127"/>
      <c r="I32" s="129">
        <f>ROUND(I30*E32,1)</f>
        <v>0</v>
      </c>
      <c r="J32" s="129"/>
    </row>
    <row r="33" spans="1:10" ht="12.75" customHeight="1">
      <c r="A33" s="130" t="s">
        <v>95</v>
      </c>
      <c r="B33" s="131"/>
      <c r="C33" s="132"/>
      <c r="D33" s="132"/>
      <c r="E33" s="133"/>
      <c r="F33" s="133"/>
      <c r="G33" s="134">
        <f>G30-G31+I30-I32</f>
        <v>0</v>
      </c>
      <c r="H33" s="134"/>
      <c r="I33" s="134"/>
      <c r="J33" s="134"/>
    </row>
  </sheetData>
  <sheetProtection selectLockedCells="1" selectUnlockedCells="1"/>
  <mergeCells count="16">
    <mergeCell ref="C1:G1"/>
    <mergeCell ref="A3:A4"/>
    <mergeCell ref="B3:B4"/>
    <mergeCell ref="C3:C4"/>
    <mergeCell ref="D3:D4"/>
    <mergeCell ref="E3:E4"/>
    <mergeCell ref="F3:F4"/>
    <mergeCell ref="G3:H3"/>
    <mergeCell ref="I3:J3"/>
    <mergeCell ref="G30:H30"/>
    <mergeCell ref="I30:J30"/>
    <mergeCell ref="G31:H31"/>
    <mergeCell ref="I31:J31"/>
    <mergeCell ref="G32:H32"/>
    <mergeCell ref="I32:J32"/>
    <mergeCell ref="G33:J33"/>
  </mergeCells>
  <printOptions/>
  <pageMargins left="0.7875" right="0.7875" top="0.4652777777777778" bottom="0.6229166666666667" header="0.22777777777777777" footer="0.3854166666666667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7">
      <selection activeCell="D53" sqref="D53"/>
    </sheetView>
  </sheetViews>
  <sheetFormatPr defaultColWidth="12.57421875" defaultRowHeight="12.75"/>
  <cols>
    <col min="1" max="1" width="11.57421875" style="0" customWidth="1"/>
    <col min="2" max="3" width="0" style="0" hidden="1" customWidth="1"/>
    <col min="4" max="4" width="57.140625" style="0" customWidth="1"/>
    <col min="5" max="5" width="5.8515625" style="0" customWidth="1"/>
    <col min="6" max="6" width="5.57421875" style="0" customWidth="1"/>
    <col min="7" max="16384" width="11.57421875" style="0" customWidth="1"/>
  </cols>
  <sheetData>
    <row r="1" spans="1:10" ht="12.75" customHeight="1">
      <c r="A1" s="61" t="s">
        <v>20</v>
      </c>
      <c r="B1" s="62"/>
      <c r="C1" s="63" t="s">
        <v>140</v>
      </c>
      <c r="D1" s="63"/>
      <c r="E1" s="63"/>
      <c r="F1" s="63"/>
      <c r="G1" s="63"/>
      <c r="H1" s="64"/>
      <c r="I1" s="64"/>
      <c r="J1" s="65"/>
    </row>
    <row r="2" spans="1:10" ht="12.75">
      <c r="A2" s="147"/>
      <c r="B2" s="67"/>
      <c r="C2" s="72"/>
      <c r="D2" s="72"/>
      <c r="E2" s="148"/>
      <c r="F2" s="148"/>
      <c r="G2" s="72"/>
      <c r="H2" s="72"/>
      <c r="I2" s="72"/>
      <c r="J2" s="72"/>
    </row>
    <row r="3" spans="1:10" ht="12.75" customHeight="1">
      <c r="A3" s="73" t="s">
        <v>13</v>
      </c>
      <c r="B3" s="74" t="s">
        <v>30</v>
      </c>
      <c r="C3" s="75" t="s">
        <v>31</v>
      </c>
      <c r="D3" s="75" t="s">
        <v>32</v>
      </c>
      <c r="E3" s="76" t="s">
        <v>33</v>
      </c>
      <c r="F3" s="76" t="s">
        <v>34</v>
      </c>
      <c r="G3" s="77" t="s">
        <v>35</v>
      </c>
      <c r="H3" s="77"/>
      <c r="I3" s="78" t="s">
        <v>36</v>
      </c>
      <c r="J3" s="78"/>
    </row>
    <row r="4" spans="1:10" ht="32.25" customHeight="1">
      <c r="A4" s="73"/>
      <c r="B4" s="74"/>
      <c r="C4" s="75"/>
      <c r="D4" s="75"/>
      <c r="E4" s="76"/>
      <c r="F4" s="76"/>
      <c r="G4" s="79" t="s">
        <v>37</v>
      </c>
      <c r="H4" s="80" t="s">
        <v>38</v>
      </c>
      <c r="I4" s="80" t="s">
        <v>37</v>
      </c>
      <c r="J4" s="81" t="s">
        <v>38</v>
      </c>
    </row>
    <row r="5" spans="1:10" ht="12.75">
      <c r="A5" s="89">
        <v>1</v>
      </c>
      <c r="B5" s="110"/>
      <c r="C5" s="110"/>
      <c r="D5" s="150" t="s">
        <v>141</v>
      </c>
      <c r="E5" s="151"/>
      <c r="F5" s="151"/>
      <c r="G5" s="152"/>
      <c r="H5" s="94"/>
      <c r="I5" s="152"/>
      <c r="J5" s="94"/>
    </row>
    <row r="6" spans="1:10" ht="12.75" customHeight="1">
      <c r="A6" s="89">
        <f>+A5+1</f>
        <v>2</v>
      </c>
      <c r="B6" s="110"/>
      <c r="C6" s="110"/>
      <c r="D6" s="161" t="s">
        <v>142</v>
      </c>
      <c r="E6" s="92">
        <v>1</v>
      </c>
      <c r="F6" s="92" t="s">
        <v>41</v>
      </c>
      <c r="G6" s="94"/>
      <c r="H6" s="88"/>
      <c r="I6" s="94"/>
      <c r="J6" s="88"/>
    </row>
    <row r="7" spans="1:10" ht="45.75" customHeight="1">
      <c r="A7" s="89">
        <f>+A6+1</f>
        <v>3</v>
      </c>
      <c r="B7" s="110"/>
      <c r="C7" s="110"/>
      <c r="D7" s="160" t="s">
        <v>143</v>
      </c>
      <c r="E7" s="92">
        <v>6</v>
      </c>
      <c r="F7" s="92" t="s">
        <v>41</v>
      </c>
      <c r="G7" s="94"/>
      <c r="H7" s="88"/>
      <c r="I7" s="94"/>
      <c r="J7" s="88"/>
    </row>
    <row r="8" spans="1:10" ht="12.75">
      <c r="A8" s="89">
        <f>+A7+1</f>
        <v>4</v>
      </c>
      <c r="B8" s="110"/>
      <c r="C8" s="110"/>
      <c r="D8" s="160" t="s">
        <v>144</v>
      </c>
      <c r="E8" s="92">
        <v>3</v>
      </c>
      <c r="F8" s="92" t="s">
        <v>41</v>
      </c>
      <c r="G8" s="94"/>
      <c r="H8" s="88"/>
      <c r="I8" s="94"/>
      <c r="J8" s="88"/>
    </row>
    <row r="9" spans="1:10" ht="12.75">
      <c r="A9" s="89">
        <f>+A8+1</f>
        <v>5</v>
      </c>
      <c r="B9" s="110"/>
      <c r="C9" s="110"/>
      <c r="D9" s="160" t="s">
        <v>145</v>
      </c>
      <c r="E9" s="92">
        <v>3</v>
      </c>
      <c r="F9" s="92" t="s">
        <v>41</v>
      </c>
      <c r="G9" s="94"/>
      <c r="H9" s="88"/>
      <c r="I9" s="94"/>
      <c r="J9" s="88"/>
    </row>
    <row r="10" spans="1:10" ht="12.75">
      <c r="A10" s="89">
        <f>+A9+1</f>
        <v>6</v>
      </c>
      <c r="B10" s="110"/>
      <c r="C10" s="110"/>
      <c r="D10" s="160" t="s">
        <v>146</v>
      </c>
      <c r="E10" s="92">
        <v>2</v>
      </c>
      <c r="F10" s="92" t="s">
        <v>41</v>
      </c>
      <c r="G10" s="94"/>
      <c r="H10" s="88"/>
      <c r="I10" s="94"/>
      <c r="J10" s="88"/>
    </row>
    <row r="11" spans="1:10" ht="12.75">
      <c r="A11" s="89">
        <f>+A10+1</f>
        <v>7</v>
      </c>
      <c r="B11" s="110"/>
      <c r="C11" s="110"/>
      <c r="D11" s="160" t="s">
        <v>147</v>
      </c>
      <c r="E11" s="92">
        <v>2</v>
      </c>
      <c r="F11" s="92" t="s">
        <v>41</v>
      </c>
      <c r="G11" s="94"/>
      <c r="H11" s="88"/>
      <c r="I11" s="94"/>
      <c r="J11" s="88"/>
    </row>
    <row r="12" spans="1:10" ht="12.75">
      <c r="A12" s="89">
        <f>+A11+1</f>
        <v>8</v>
      </c>
      <c r="B12" s="110">
        <v>5809001009</v>
      </c>
      <c r="C12" s="110"/>
      <c r="D12" s="91" t="s">
        <v>148</v>
      </c>
      <c r="E12" s="92">
        <v>2</v>
      </c>
      <c r="F12" s="92" t="s">
        <v>41</v>
      </c>
      <c r="G12" s="94"/>
      <c r="H12" s="88"/>
      <c r="I12" s="94"/>
      <c r="J12" s="88"/>
    </row>
    <row r="13" spans="1:10" ht="12.75">
      <c r="A13" s="89">
        <f>+A12+1</f>
        <v>9</v>
      </c>
      <c r="B13" s="110"/>
      <c r="C13" s="110"/>
      <c r="D13" s="91" t="s">
        <v>149</v>
      </c>
      <c r="E13" s="92">
        <v>3</v>
      </c>
      <c r="F13" s="92" t="s">
        <v>41</v>
      </c>
      <c r="G13" s="94"/>
      <c r="H13" s="88"/>
      <c r="I13" s="94"/>
      <c r="J13" s="88"/>
    </row>
    <row r="14" spans="1:10" ht="12.75">
      <c r="A14" s="89">
        <f>+A13+1</f>
        <v>10</v>
      </c>
      <c r="B14" s="110"/>
      <c r="C14" s="110"/>
      <c r="D14" s="91"/>
      <c r="E14" s="92"/>
      <c r="F14" s="92"/>
      <c r="G14" s="94"/>
      <c r="H14" s="88"/>
      <c r="I14" s="94"/>
      <c r="J14" s="88"/>
    </row>
    <row r="15" spans="1:10" ht="12.75">
      <c r="A15" s="89">
        <f>+A14+1</f>
        <v>11</v>
      </c>
      <c r="B15" s="110"/>
      <c r="C15" s="110"/>
      <c r="D15" s="150" t="s">
        <v>113</v>
      </c>
      <c r="E15" s="92"/>
      <c r="F15" s="92"/>
      <c r="G15" s="94"/>
      <c r="H15" s="94"/>
      <c r="I15" s="94"/>
      <c r="J15" s="88"/>
    </row>
    <row r="16" spans="1:10" ht="12.75">
      <c r="A16" s="89">
        <f>+A15+1</f>
        <v>12</v>
      </c>
      <c r="B16" s="110"/>
      <c r="C16" s="110"/>
      <c r="D16" s="91" t="s">
        <v>150</v>
      </c>
      <c r="E16" s="92">
        <v>80</v>
      </c>
      <c r="F16" s="92"/>
      <c r="G16" s="94"/>
      <c r="H16" s="88"/>
      <c r="I16" s="94"/>
      <c r="J16" s="88"/>
    </row>
    <row r="17" spans="1:10" ht="12.75">
      <c r="A17" s="89">
        <f>+A16+1</f>
        <v>13</v>
      </c>
      <c r="B17" s="110">
        <v>5776706002</v>
      </c>
      <c r="C17" s="110"/>
      <c r="D17" s="91" t="s">
        <v>151</v>
      </c>
      <c r="E17" s="92">
        <v>1</v>
      </c>
      <c r="F17" s="92" t="s">
        <v>82</v>
      </c>
      <c r="G17" s="94"/>
      <c r="H17" s="88"/>
      <c r="I17" s="94"/>
      <c r="J17" s="88"/>
    </row>
    <row r="18" spans="1:10" ht="12.75">
      <c r="A18" s="89">
        <f>+A17+1</f>
        <v>14</v>
      </c>
      <c r="B18" s="110">
        <v>5776702501</v>
      </c>
      <c r="C18" s="110"/>
      <c r="D18" s="91" t="s">
        <v>152</v>
      </c>
      <c r="E18" s="92">
        <v>85</v>
      </c>
      <c r="F18" s="92" t="s">
        <v>115</v>
      </c>
      <c r="G18" s="94"/>
      <c r="H18" s="88"/>
      <c r="I18" s="94"/>
      <c r="J18" s="88"/>
    </row>
    <row r="19" spans="1:10" ht="12.75">
      <c r="A19" s="89">
        <f>+A18+1</f>
        <v>15</v>
      </c>
      <c r="B19" s="90">
        <v>5610352022</v>
      </c>
      <c r="C19" s="90" t="s">
        <v>153</v>
      </c>
      <c r="D19" s="97" t="s">
        <v>154</v>
      </c>
      <c r="E19" s="92">
        <v>2</v>
      </c>
      <c r="F19" s="92"/>
      <c r="G19" s="94"/>
      <c r="H19" s="88"/>
      <c r="I19" s="94"/>
      <c r="J19" s="88"/>
    </row>
    <row r="20" spans="1:10" ht="12.75">
      <c r="A20" s="89">
        <f>+A19+1</f>
        <v>16</v>
      </c>
      <c r="B20" s="90">
        <v>9400651075</v>
      </c>
      <c r="C20" s="90"/>
      <c r="D20" s="97" t="s">
        <v>155</v>
      </c>
      <c r="E20" s="92">
        <v>2</v>
      </c>
      <c r="F20" s="92"/>
      <c r="G20" s="94"/>
      <c r="H20" s="88"/>
      <c r="I20" s="94"/>
      <c r="J20" s="88"/>
    </row>
    <row r="21" spans="1:10" ht="12.75">
      <c r="A21" s="89" t="s">
        <v>156</v>
      </c>
      <c r="B21" s="90">
        <v>5409101320</v>
      </c>
      <c r="C21" s="90" t="s">
        <v>157</v>
      </c>
      <c r="D21" s="97" t="s">
        <v>158</v>
      </c>
      <c r="E21" s="92">
        <v>4</v>
      </c>
      <c r="F21" s="92"/>
      <c r="G21" s="94"/>
      <c r="H21" s="88"/>
      <c r="I21" s="94"/>
      <c r="J21" s="88"/>
    </row>
    <row r="22" spans="1:10" ht="12.75">
      <c r="A22" s="89">
        <f>+A20+1</f>
        <v>17</v>
      </c>
      <c r="B22" s="110">
        <v>5776706102</v>
      </c>
      <c r="C22" s="110"/>
      <c r="D22" s="91" t="s">
        <v>159</v>
      </c>
      <c r="E22" s="92">
        <v>46</v>
      </c>
      <c r="F22" s="92" t="s">
        <v>115</v>
      </c>
      <c r="G22" s="94"/>
      <c r="H22" s="88"/>
      <c r="I22" s="94"/>
      <c r="J22" s="88"/>
    </row>
    <row r="23" spans="1:10" ht="12.75">
      <c r="A23" s="89">
        <f>+A22+1</f>
        <v>18</v>
      </c>
      <c r="B23" s="110">
        <v>5799904516</v>
      </c>
      <c r="C23" s="110"/>
      <c r="D23" s="91" t="s">
        <v>75</v>
      </c>
      <c r="E23" s="92">
        <v>26</v>
      </c>
      <c r="F23" s="92" t="s">
        <v>160</v>
      </c>
      <c r="G23" s="94"/>
      <c r="H23" s="88"/>
      <c r="I23" s="94"/>
      <c r="J23" s="88"/>
    </row>
    <row r="24" spans="1:10" ht="12.75">
      <c r="A24" s="89">
        <f>+A23+1</f>
        <v>19</v>
      </c>
      <c r="B24" s="110">
        <v>9400651205</v>
      </c>
      <c r="C24" s="110"/>
      <c r="D24" s="91" t="s">
        <v>76</v>
      </c>
      <c r="E24" s="92">
        <v>26</v>
      </c>
      <c r="F24" s="92" t="s">
        <v>160</v>
      </c>
      <c r="G24" s="94"/>
      <c r="H24" s="88"/>
      <c r="I24" s="94"/>
      <c r="J24" s="88"/>
    </row>
    <row r="25" spans="1:10" ht="12.75">
      <c r="A25" s="89">
        <f>+A24+1</f>
        <v>20</v>
      </c>
      <c r="B25" s="90"/>
      <c r="C25" s="90"/>
      <c r="D25" s="97" t="s">
        <v>161</v>
      </c>
      <c r="E25" s="92">
        <v>1</v>
      </c>
      <c r="F25" s="92" t="s">
        <v>82</v>
      </c>
      <c r="G25" s="94"/>
      <c r="H25" s="88"/>
      <c r="I25" s="94"/>
      <c r="J25" s="88"/>
    </row>
    <row r="26" spans="1:10" ht="12.75">
      <c r="A26" s="89">
        <f>+A25+1</f>
        <v>21</v>
      </c>
      <c r="B26" s="90"/>
      <c r="C26" s="90"/>
      <c r="D26" s="97" t="s">
        <v>120</v>
      </c>
      <c r="E26" s="96">
        <v>1</v>
      </c>
      <c r="F26" s="96" t="s">
        <v>82</v>
      </c>
      <c r="G26" s="94"/>
      <c r="H26" s="88"/>
      <c r="I26" s="94"/>
      <c r="J26" s="88"/>
    </row>
    <row r="27" spans="1:10" ht="12.75">
      <c r="A27" s="89">
        <f>+A26+1</f>
        <v>22</v>
      </c>
      <c r="B27" s="90"/>
      <c r="C27" s="90"/>
      <c r="D27" s="97"/>
      <c r="E27" s="96"/>
      <c r="F27" s="96"/>
      <c r="G27" s="94"/>
      <c r="H27" s="88"/>
      <c r="I27" s="94"/>
      <c r="J27" s="88"/>
    </row>
    <row r="28" spans="1:10" ht="12.75">
      <c r="A28" s="89">
        <f>+A27+1</f>
        <v>23</v>
      </c>
      <c r="B28" s="90"/>
      <c r="C28" s="90"/>
      <c r="D28" s="109" t="s">
        <v>80</v>
      </c>
      <c r="E28" s="92"/>
      <c r="F28" s="92"/>
      <c r="G28" s="94"/>
      <c r="H28" s="88"/>
      <c r="I28" s="94"/>
      <c r="J28" s="88"/>
    </row>
    <row r="29" spans="1:10" ht="12.75">
      <c r="A29" s="89">
        <f>+A28+1</f>
        <v>24</v>
      </c>
      <c r="B29" s="90"/>
      <c r="C29" s="90"/>
      <c r="D29" s="111" t="s">
        <v>81</v>
      </c>
      <c r="E29" s="112">
        <v>1</v>
      </c>
      <c r="F29" s="92" t="s">
        <v>82</v>
      </c>
      <c r="G29" s="94"/>
      <c r="H29" s="88"/>
      <c r="I29" s="94"/>
      <c r="J29" s="88"/>
    </row>
    <row r="30" spans="1:10" ht="12.75">
      <c r="A30" s="89">
        <f>+A29+1</f>
        <v>25</v>
      </c>
      <c r="B30" s="90"/>
      <c r="C30" s="90"/>
      <c r="D30" s="111" t="s">
        <v>124</v>
      </c>
      <c r="E30" s="112">
        <v>1</v>
      </c>
      <c r="F30" s="92" t="s">
        <v>82</v>
      </c>
      <c r="G30" s="94"/>
      <c r="H30" s="88"/>
      <c r="I30" s="94"/>
      <c r="J30" s="88"/>
    </row>
    <row r="31" spans="1:10" ht="12.75">
      <c r="A31" s="89">
        <f>+A30+1</f>
        <v>26</v>
      </c>
      <c r="B31" s="90"/>
      <c r="C31" s="90"/>
      <c r="D31" s="97" t="s">
        <v>84</v>
      </c>
      <c r="E31" s="92">
        <v>1</v>
      </c>
      <c r="F31" s="92" t="s">
        <v>82</v>
      </c>
      <c r="G31" s="94"/>
      <c r="H31" s="88"/>
      <c r="I31" s="94"/>
      <c r="J31" s="88"/>
    </row>
    <row r="32" spans="1:10" ht="12.75">
      <c r="A32" s="89">
        <f>+A31+1</f>
        <v>27</v>
      </c>
      <c r="B32" s="90"/>
      <c r="C32" s="90"/>
      <c r="D32" s="97" t="s">
        <v>85</v>
      </c>
      <c r="E32" s="92">
        <v>1</v>
      </c>
      <c r="F32" s="92" t="s">
        <v>82</v>
      </c>
      <c r="G32" s="94"/>
      <c r="H32" s="88"/>
      <c r="I32" s="94"/>
      <c r="J32" s="88"/>
    </row>
    <row r="33" spans="1:10" ht="12.75">
      <c r="A33" s="89">
        <f>+A32+1</f>
        <v>28</v>
      </c>
      <c r="B33" s="90"/>
      <c r="C33" s="90"/>
      <c r="D33" s="113" t="s">
        <v>86</v>
      </c>
      <c r="E33" s="92">
        <v>1</v>
      </c>
      <c r="F33" s="92" t="s">
        <v>82</v>
      </c>
      <c r="G33" s="94"/>
      <c r="H33" s="88"/>
      <c r="I33" s="94"/>
      <c r="J33" s="88"/>
    </row>
    <row r="34" spans="1:10" ht="12.75">
      <c r="A34" s="89">
        <f>+A33+1</f>
        <v>29</v>
      </c>
      <c r="B34" s="90"/>
      <c r="C34" s="90"/>
      <c r="D34" s="97" t="s">
        <v>87</v>
      </c>
      <c r="E34" s="92">
        <v>1</v>
      </c>
      <c r="F34" s="92" t="s">
        <v>82</v>
      </c>
      <c r="G34" s="94"/>
      <c r="H34" s="88"/>
      <c r="I34" s="94"/>
      <c r="J34" s="88"/>
    </row>
    <row r="35" spans="1:10" ht="12.75">
      <c r="A35" s="89">
        <f>+A34+1</f>
        <v>30</v>
      </c>
      <c r="B35" s="90"/>
      <c r="C35" s="90"/>
      <c r="D35" s="97" t="s">
        <v>88</v>
      </c>
      <c r="E35" s="92">
        <v>1</v>
      </c>
      <c r="F35" s="92" t="s">
        <v>82</v>
      </c>
      <c r="G35" s="94"/>
      <c r="H35" s="88"/>
      <c r="I35" s="94"/>
      <c r="J35" s="88"/>
    </row>
    <row r="36" spans="1:10" ht="12.75">
      <c r="A36" s="89">
        <f>+A35+1</f>
        <v>31</v>
      </c>
      <c r="B36" s="90"/>
      <c r="C36" s="90"/>
      <c r="D36" s="97" t="s">
        <v>125</v>
      </c>
      <c r="E36" s="92">
        <v>1</v>
      </c>
      <c r="F36" s="92" t="s">
        <v>82</v>
      </c>
      <c r="G36" s="94"/>
      <c r="H36" s="88"/>
      <c r="I36" s="94"/>
      <c r="J36" s="88"/>
    </row>
    <row r="37" spans="1:10" ht="12.75">
      <c r="A37" s="89">
        <f>+A36+1</f>
        <v>32</v>
      </c>
      <c r="B37" s="90"/>
      <c r="C37" s="90"/>
      <c r="D37" s="97" t="s">
        <v>89</v>
      </c>
      <c r="E37" s="92">
        <v>1</v>
      </c>
      <c r="F37" s="92" t="s">
        <v>82</v>
      </c>
      <c r="G37" s="94"/>
      <c r="H37" s="88"/>
      <c r="I37" s="94"/>
      <c r="J37" s="88"/>
    </row>
    <row r="38" spans="1:10" ht="12.75">
      <c r="A38" s="89">
        <f>+A37+1</f>
        <v>33</v>
      </c>
      <c r="B38" s="90"/>
      <c r="C38" s="90"/>
      <c r="D38" s="97" t="s">
        <v>90</v>
      </c>
      <c r="E38" s="92">
        <v>1</v>
      </c>
      <c r="F38" s="92" t="s">
        <v>82</v>
      </c>
      <c r="G38" s="94"/>
      <c r="H38" s="88"/>
      <c r="I38" s="94"/>
      <c r="J38" s="88"/>
    </row>
    <row r="39" spans="1:10" ht="12.75">
      <c r="A39" s="89">
        <f>+A38+1</f>
        <v>34</v>
      </c>
      <c r="B39" s="90"/>
      <c r="C39" s="90"/>
      <c r="D39" s="111" t="s">
        <v>126</v>
      </c>
      <c r="E39" s="92">
        <v>1</v>
      </c>
      <c r="F39" s="92" t="s">
        <v>82</v>
      </c>
      <c r="G39" s="94"/>
      <c r="H39" s="88"/>
      <c r="I39" s="94"/>
      <c r="J39" s="88"/>
    </row>
    <row r="40" spans="1:10" ht="12.75">
      <c r="A40" s="89">
        <f>+A39+1</f>
        <v>35</v>
      </c>
      <c r="B40" s="90"/>
      <c r="C40" s="114"/>
      <c r="D40" s="111" t="s">
        <v>127</v>
      </c>
      <c r="E40" s="162">
        <v>1</v>
      </c>
      <c r="F40" s="92" t="s">
        <v>82</v>
      </c>
      <c r="G40" s="94"/>
      <c r="H40" s="88"/>
      <c r="I40" s="94"/>
      <c r="J40" s="88"/>
    </row>
    <row r="41" spans="1:10" ht="12.75">
      <c r="A41" s="116" t="s">
        <v>38</v>
      </c>
      <c r="B41" s="117"/>
      <c r="C41" s="118"/>
      <c r="D41" s="118"/>
      <c r="E41" s="119"/>
      <c r="F41" s="119"/>
      <c r="G41" s="120">
        <f>SUM(H5:H40)</f>
        <v>0</v>
      </c>
      <c r="H41" s="120"/>
      <c r="I41" s="121">
        <f>SUM(J5:J40)</f>
        <v>0</v>
      </c>
      <c r="J41" s="121"/>
    </row>
    <row r="42" spans="1:10" ht="12.75" hidden="1">
      <c r="A42" s="122" t="s">
        <v>93</v>
      </c>
      <c r="B42" s="123"/>
      <c r="C42" s="124"/>
      <c r="D42" s="125"/>
      <c r="E42" s="126">
        <v>0</v>
      </c>
      <c r="F42" s="126"/>
      <c r="G42" s="127">
        <f>ROUND(G41*E42,1)</f>
        <v>0</v>
      </c>
      <c r="H42" s="127"/>
      <c r="I42" s="128"/>
      <c r="J42" s="128"/>
    </row>
    <row r="43" spans="1:10" ht="12.75" hidden="1">
      <c r="A43" s="122" t="s">
        <v>94</v>
      </c>
      <c r="B43" s="123"/>
      <c r="C43" s="124"/>
      <c r="D43" s="125"/>
      <c r="E43" s="126">
        <v>0</v>
      </c>
      <c r="F43" s="126"/>
      <c r="G43" s="127"/>
      <c r="H43" s="127"/>
      <c r="I43" s="129">
        <f>ROUND(I41*E43,1)</f>
        <v>0</v>
      </c>
      <c r="J43" s="129"/>
    </row>
    <row r="44" spans="1:10" ht="12.75">
      <c r="A44" s="130" t="s">
        <v>95</v>
      </c>
      <c r="B44" s="131"/>
      <c r="C44" s="132"/>
      <c r="D44" s="132"/>
      <c r="E44" s="133"/>
      <c r="F44" s="133"/>
      <c r="G44" s="134">
        <f>G41-G42+I41-I43</f>
        <v>0</v>
      </c>
      <c r="H44" s="134"/>
      <c r="I44" s="134"/>
      <c r="J44" s="134"/>
    </row>
    <row r="45" spans="1:10" ht="12.75">
      <c r="A45" s="135"/>
      <c r="B45" s="136"/>
      <c r="C45" s="65"/>
      <c r="D45" s="65"/>
      <c r="E45" s="137"/>
      <c r="F45" s="137"/>
      <c r="G45" s="139"/>
      <c r="H45" s="139"/>
      <c r="I45" s="139"/>
      <c r="J45" s="139"/>
    </row>
    <row r="46" spans="1:10" ht="12.75">
      <c r="A46" s="140"/>
      <c r="B46" s="141"/>
      <c r="C46" s="65"/>
      <c r="D46" s="65"/>
      <c r="E46" s="137"/>
      <c r="F46" s="137"/>
      <c r="G46" s="65"/>
      <c r="H46" s="65"/>
      <c r="I46" s="65"/>
      <c r="J46" s="65"/>
    </row>
    <row r="47" spans="1:10" ht="12.75">
      <c r="A47" s="143"/>
      <c r="B47" s="144"/>
      <c r="C47" s="144"/>
      <c r="D47" s="144"/>
      <c r="E47" s="144"/>
      <c r="F47" s="144"/>
      <c r="G47" s="144"/>
      <c r="H47" s="144"/>
      <c r="I47" s="144"/>
      <c r="J47" s="144"/>
    </row>
  </sheetData>
  <sheetProtection selectLockedCells="1" selectUnlockedCells="1"/>
  <mergeCells count="17">
    <mergeCell ref="C1:G1"/>
    <mergeCell ref="A3:A4"/>
    <mergeCell ref="B3:B4"/>
    <mergeCell ref="C3:C4"/>
    <mergeCell ref="D3:D4"/>
    <mergeCell ref="E3:E4"/>
    <mergeCell ref="F3:F4"/>
    <mergeCell ref="G3:H3"/>
    <mergeCell ref="I3:J3"/>
    <mergeCell ref="G41:H41"/>
    <mergeCell ref="I41:J41"/>
    <mergeCell ref="G42:H42"/>
    <mergeCell ref="I42:J42"/>
    <mergeCell ref="G43:H43"/>
    <mergeCell ref="I43:J43"/>
    <mergeCell ref="G44:J44"/>
    <mergeCell ref="B47:J47"/>
  </mergeCells>
  <printOptions/>
  <pageMargins left="0.7875" right="0.7875" top="0.4652777777777778" bottom="0.6229166666666667" header="0.22777777777777777" footer="0.3854166666666667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Kábrt</dc:creator>
  <cp:keywords/>
  <dc:description/>
  <cp:lastModifiedBy>Miroslav Kábrt</cp:lastModifiedBy>
  <dcterms:created xsi:type="dcterms:W3CDTF">2016-10-16T16:38:19Z</dcterms:created>
  <dcterms:modified xsi:type="dcterms:W3CDTF">2016-10-31T16:41:57Z</dcterms:modified>
  <cp:category/>
  <cp:version/>
  <cp:contentType/>
  <cp:contentStatus/>
  <cp:revision>10</cp:revision>
</cp:coreProperties>
</file>