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0" yWindow="270" windowWidth="18735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D.1.4" sheetId="11" r:id="rId5"/>
    <sheet name="D.1.4 ZTI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'D.1.4 ZTI Pol'!$A$1:$I$144</definedName>
    <definedName name="_xlnm.Print_Area" localSheetId="4">'Rekapitulace Objekt D.1.4'!$A$1:$H$34</definedName>
    <definedName name="_xlnm.Print_Area" localSheetId="1">Stavba!$A$1:$J$47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4519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BA138" i="12"/>
  <c r="BA137"/>
  <c r="BA136"/>
  <c r="BA135"/>
  <c r="BA134"/>
  <c r="BA133"/>
  <c r="BA132"/>
  <c r="BA131"/>
  <c r="BA129"/>
  <c r="D34" i="11" l="1"/>
  <c r="BC28"/>
  <c r="AN6" i="12"/>
  <c r="O18" i="11" s="1"/>
  <c r="H22" s="1"/>
  <c r="O21" s="1"/>
  <c r="O23" i="1" s="1"/>
  <c r="J27" s="1"/>
  <c r="BA127" i="12"/>
  <c r="BA126"/>
  <c r="BA125"/>
  <c r="BA124"/>
  <c r="BA123"/>
  <c r="BA122"/>
  <c r="BA121"/>
  <c r="BA119"/>
  <c r="BA108"/>
  <c r="BA75"/>
  <c r="BA68"/>
  <c r="BA67"/>
  <c r="BA65"/>
  <c r="BA64"/>
  <c r="BA59"/>
  <c r="BA58"/>
  <c r="BA35"/>
  <c r="BA33"/>
  <c r="BA21"/>
  <c r="G11"/>
  <c r="F8" s="1"/>
  <c r="J43" i="1" s="1"/>
  <c r="G14" i="12"/>
  <c r="G17"/>
  <c r="G20"/>
  <c r="G32"/>
  <c r="G34"/>
  <c r="G48"/>
  <c r="G49"/>
  <c r="G51"/>
  <c r="G54"/>
  <c r="G57"/>
  <c r="G63"/>
  <c r="G66"/>
  <c r="G72"/>
  <c r="G74"/>
  <c r="G77"/>
  <c r="G79"/>
  <c r="G85"/>
  <c r="G86"/>
  <c r="G89"/>
  <c r="G92"/>
  <c r="G95"/>
  <c r="G97"/>
  <c r="G100"/>
  <c r="G103"/>
  <c r="G105"/>
  <c r="G107"/>
  <c r="G111"/>
  <c r="G113"/>
  <c r="G115"/>
  <c r="G116"/>
  <c r="G117"/>
  <c r="G118"/>
  <c r="G128"/>
  <c r="G141"/>
  <c r="D19" i="11"/>
  <c r="B7"/>
  <c r="B6"/>
  <c r="C1"/>
  <c r="B1"/>
  <c r="B1" i="9"/>
  <c r="C1"/>
  <c r="B7"/>
  <c r="B6"/>
  <c r="AO6" i="12" l="1"/>
  <c r="P18" i="11" s="1"/>
  <c r="H24" s="1"/>
  <c r="H25" s="1"/>
  <c r="H30"/>
  <c r="F18" i="12"/>
  <c r="F55"/>
  <c r="F90"/>
  <c r="J28" i="1"/>
  <c r="H23" i="11"/>
  <c r="H26" l="1"/>
  <c r="J44" i="1"/>
  <c r="H31" i="11"/>
  <c r="J45" i="1"/>
  <c r="H32" i="11"/>
  <c r="P21"/>
  <c r="P23" i="1" s="1"/>
  <c r="J29" s="1"/>
  <c r="J30" s="1"/>
  <c r="H33" i="11"/>
  <c r="G144" i="12"/>
  <c r="H18" i="11" s="1"/>
  <c r="H19" s="1"/>
  <c r="J23" i="1" s="1"/>
  <c r="J24" s="1"/>
  <c r="J46"/>
  <c r="J47" s="1"/>
  <c r="J31" l="1"/>
  <c r="H34" i="11"/>
</calcChain>
</file>

<file path=xl/sharedStrings.xml><?xml version="1.0" encoding="utf-8"?>
<sst xmlns="http://schemas.openxmlformats.org/spreadsheetml/2006/main" count="465" uniqueCount="239">
  <si>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</si>
  <si>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</si>
  <si>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</si>
  <si>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</si>
  <si>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</si>
  <si>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</si>
  <si>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</si>
  <si>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</si>
  <si>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</si>
  <si>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</si>
  <si>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</si>
  <si>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</si>
  <si>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</si>
  <si>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</si>
  <si>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</si>
  <si>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</si>
  <si>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</si>
  <si>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</si>
  <si>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</si>
  <si>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</si>
  <si>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</si>
  <si>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</si>
  <si>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</si>
  <si>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</si>
  <si>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</si>
  <si>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</si>
  <si>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</si>
  <si>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</si>
  <si>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</si>
  <si>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</si>
  <si>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</si>
  <si>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</si>
  <si>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</si>
  <si>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</si>
  <si>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</si>
  <si>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</si>
  <si>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</si>
  <si>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</si>
  <si>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</si>
  <si>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</si>
  <si>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170117</t>
  </si>
  <si>
    <t xml:space="preserve">Opava - rekonstrukce prostor se zesíleným TZ </t>
  </si>
  <si>
    <t>Stavební objekt</t>
  </si>
  <si>
    <t>D.1.4</t>
  </si>
  <si>
    <t>Technika prostředí staveb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</si>
  <si>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</si>
  <si>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</si>
  <si>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</si>
  <si>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</si>
  <si>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</si>
  <si>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</si>
  <si>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</si>
  <si>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</si>
  <si>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</si>
  <si>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</si>
  <si>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</si>
  <si>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</si>
  <si>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</si>
  <si>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</si>
  <si>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</si>
  <si>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</si>
  <si>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</si>
  <si>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</si>
  <si>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Cena celkem</t>
  </si>
  <si>
    <t>STA</t>
  </si>
  <si>
    <t>Rozsah:</t>
  </si>
  <si>
    <t>Rekapitulace soupisů náležejících k objektu</t>
  </si>
  <si>
    <t>Soupis</t>
  </si>
  <si>
    <t>Cena (Kč)</t>
  </si>
  <si>
    <t>ZTI</t>
  </si>
  <si>
    <t>Voda, kanalizace, zařizovací předměty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</si>
  <si>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</si>
  <si>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</si>
  <si>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</si>
  <si>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</si>
  <si>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</si>
  <si>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</si>
  <si>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</si>
  <si>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</si>
  <si>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</si>
  <si>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</si>
  <si>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970 0 Jádrové vrtání, kruhové prostupy</t>
  </si>
  <si>
    <t>970 03 v cihelném zdivu</t>
  </si>
  <si>
    <t>970031060R00</t>
  </si>
  <si>
    <t>...jádrové vrtání, do D 60 mm, zdivo cihelné</t>
  </si>
  <si>
    <t>m</t>
  </si>
  <si>
    <t>801-3</t>
  </si>
  <si>
    <t>RTS 14/ II</t>
  </si>
  <si>
    <t>POL</t>
  </si>
  <si>
    <t>970031130R00</t>
  </si>
  <si>
    <t>...jádrové vrtání, do D 130 mm, zdivo cihelné</t>
  </si>
  <si>
    <t>721 29-08 Vnitrostaveništní přemístění vybouraných hmot</t>
  </si>
  <si>
    <t>vodorovně do 100 m</t>
  </si>
  <si>
    <t>SPX</t>
  </si>
  <si>
    <t>721290822R00</t>
  </si>
  <si>
    <t>...Přesun vybouraných hmot - kanalizace, H 6 - 12 m</t>
  </si>
  <si>
    <t>t</t>
  </si>
  <si>
    <t>800-721</t>
  </si>
  <si>
    <t>721 17-1 Potrubí z plastových trub</t>
  </si>
  <si>
    <t>721176102R00</t>
  </si>
  <si>
    <t>...polypropylenové potrubí PP, připojovací, D 40 mmm, s 1,8 mm, DN 40</t>
  </si>
  <si>
    <t>Potrubí včetně tvarovek. Bez zednických výpomocí.</t>
  </si>
  <si>
    <t>57 : 0,25+0,25</t>
  </si>
  <si>
    <t>58 : 1,1</t>
  </si>
  <si>
    <t>59 : 1,1</t>
  </si>
  <si>
    <t>60 : 1,1</t>
  </si>
  <si>
    <t>61 : 1,1</t>
  </si>
  <si>
    <t>62 : 1,1</t>
  </si>
  <si>
    <t>63 : 1,1</t>
  </si>
  <si>
    <t>63/1 : 1,1</t>
  </si>
  <si>
    <t>Mezisoučet</t>
  </si>
  <si>
    <t>rezrva 10% : 8,2*0,1</t>
  </si>
  <si>
    <t>721176103R00</t>
  </si>
  <si>
    <t>...polypropylenové potrubí PP, připojovací, D 50 mmm, s 1,8 mm, DN 50</t>
  </si>
  <si>
    <t>721176105R00</t>
  </si>
  <si>
    <t>...polypropylenové potrubí PP, připojovací, D 110 mmm, s 2,7 mm, DN 100</t>
  </si>
  <si>
    <t>57 : 0,5</t>
  </si>
  <si>
    <t>58 : 0,2</t>
  </si>
  <si>
    <t>59 : 0,77</t>
  </si>
  <si>
    <t>60 : 0,77</t>
  </si>
  <si>
    <t>61 : 0,2</t>
  </si>
  <si>
    <t>63/1 : 0,2</t>
  </si>
  <si>
    <t>62 : 0,2</t>
  </si>
  <si>
    <t>63 : 0,2</t>
  </si>
  <si>
    <t>Rezerva 10% : 3,04*0,1</t>
  </si>
  <si>
    <t>721 19 Zřízení přípojek na potrubí</t>
  </si>
  <si>
    <t>vyvedení a upevnění odpadních výpustek,</t>
  </si>
  <si>
    <t>721194104R00</t>
  </si>
  <si>
    <t>...D 40 mm, materiál ve specifikaci</t>
  </si>
  <si>
    <t>kus</t>
  </si>
  <si>
    <t>721194109R00</t>
  </si>
  <si>
    <t>...D 110  mm, materiál ve specifikaci</t>
  </si>
  <si>
    <t>721 21 Vpusti, zápachové uzávěrky a odtokové žlaby</t>
  </si>
  <si>
    <t>721223460RT2</t>
  </si>
  <si>
    <t>...sklepní, D 110 mm, s vodorovným odtokem, s možností přípojky D 50 mm s 3-násobným uzávěrem proti vzduté vodě, 2x 180x125 mm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</si>
  <si>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</si>
  <si>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</si>
  <si>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</si>
  <si>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</si>
  <si>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 17-1 Potrubí z plastických hmot</t>
  </si>
  <si>
    <t>722172312R00</t>
  </si>
  <si>
    <t>...polypropylenové potrubí PP-R, D 25 mm, s 3,5 mm, PN 16, polyfuzně svařované</t>
  </si>
  <si>
    <t>Potrubí včetně tvarovek a zednických výpomocí.</t>
  </si>
  <si>
    <t>Včetně pomocného lešení o výšce podlahy do 1900 mm a pro zatížení do 1,5 kPa.</t>
  </si>
  <si>
    <t>1,8*3+2+5,3+10,5+0,5+2,1</t>
  </si>
  <si>
    <t>rezerva 10% : 25,8*0,1</t>
  </si>
  <si>
    <t>722172332R00</t>
  </si>
  <si>
    <t>...polypropylenové potrubí PP-R, D 25 mm, s 4,2 mm, PN 20, polyfuzně svařované</t>
  </si>
  <si>
    <t>722172412R00</t>
  </si>
  <si>
    <t>směsná : 4,5+2,15+0,5</t>
  </si>
  <si>
    <t>rezerva 10% : 7,15*0,1</t>
  </si>
  <si>
    <t>722 21-1 Armatury přírubové včetně dodávky materiálu</t>
  </si>
  <si>
    <t>722215113R00</t>
  </si>
  <si>
    <t>...kulový kohout, DN 25, PN 16, litina, spoj s navařením přírub</t>
  </si>
  <si>
    <t>722 22-1 Armatury závitové s jedním závitem včetně dodávky materiálu</t>
  </si>
  <si>
    <t>722220111R00</t>
  </si>
  <si>
    <t>...nástěnka nátrubková mosazná pro výtokový ventil, vnitřní závit, DN 15, PN 10, mosaz</t>
  </si>
  <si>
    <t>Včetněi vyvedení a upevnění výpustek.</t>
  </si>
  <si>
    <t>722 23-1 Armatury závitové se dvěma závity včetně dodávky materiálu</t>
  </si>
  <si>
    <t>722235653R00</t>
  </si>
  <si>
    <t>...zpětný ventil, vnitřní-vnitřní závit, DN 25, PN 20, mosaz</t>
  </si>
  <si>
    <t>220 26-167 Zhotovení a zazdění drážky ve zdivu</t>
  </si>
  <si>
    <t>220261662R00</t>
  </si>
  <si>
    <t>Zhotovení drážky ve zdi cihlovém</t>
  </si>
  <si>
    <t>M22</t>
  </si>
  <si>
    <t>směsná voda : 4,5+2,145</t>
  </si>
  <si>
    <t>studená voda : 2,145+0,5+10,5+5,3+1,8*3+2</t>
  </si>
  <si>
    <t>teplá voda : 2,145+0,5+10,5+5,3+1,8*3+2</t>
  </si>
  <si>
    <t>Rezerva PPR vedení 15% : 58,335*0,15</t>
  </si>
  <si>
    <t>220261664R00</t>
  </si>
  <si>
    <t>Zazdění drážky</t>
  </si>
  <si>
    <t>220261665R00</t>
  </si>
  <si>
    <t>Začištění drážky, konečná úprava</t>
  </si>
  <si>
    <t>998 72-2 Přesun hmot pro vnitřní vodovod</t>
  </si>
  <si>
    <t>vodorovně do 50 m</t>
  </si>
  <si>
    <t>998722201R00</t>
  </si>
  <si>
    <t>725 11-1 Nádrže splachovací</t>
  </si>
  <si>
    <t>725111611R00</t>
  </si>
  <si>
    <t>...splachovač automatický</t>
  </si>
  <si>
    <t>soubor</t>
  </si>
  <si>
    <t>725 11-2 Klozetové mísy</t>
  </si>
  <si>
    <t>725 11-29 montáž</t>
  </si>
  <si>
    <t>725119205R00</t>
  </si>
  <si>
    <t>...stojící</t>
  </si>
  <si>
    <t>725 21-08 Demontáž umyvadel</t>
  </si>
  <si>
    <t>725210821R00</t>
  </si>
  <si>
    <t>...umyvadel bez výtokových armatur</t>
  </si>
  <si>
    <t>57 : 1</t>
  </si>
  <si>
    <t>725 21-1 Umyvadlo</t>
  </si>
  <si>
    <t>725037144R00</t>
  </si>
  <si>
    <t>...na šrouby, bílé, šířky 60 cm</t>
  </si>
  <si>
    <t>725 31 Dřezy jednoduché</t>
  </si>
  <si>
    <t>725 31-9 montáž</t>
  </si>
  <si>
    <t>725319101R00</t>
  </si>
  <si>
    <t>...dřezů jednoduchých</t>
  </si>
  <si>
    <t>725 81-08 Demontáž výtokových ventilů</t>
  </si>
  <si>
    <t>725810811R00</t>
  </si>
  <si>
    <t>...nástěnných</t>
  </si>
  <si>
    <t>725 82 Baterie umyvadlové a dřezové</t>
  </si>
  <si>
    <t>725823613RT1</t>
  </si>
  <si>
    <t>...baterie umyvadlová, stojánková, samouzavírací armatura směšovací s možností regulace teploty, standardní</t>
  </si>
  <si>
    <t>Samouzavírací umyvadlový ventil, nástěnný s otočným ramínkem a regulací teploty a zpětnými klapkami</t>
  </si>
  <si>
    <t>725 82-56 Automaticky vypínací</t>
  </si>
  <si>
    <t>725 82-563 bezdotykové</t>
  </si>
  <si>
    <t>725825631TT1</t>
  </si>
  <si>
    <t>Baterie automat. umyvadlová nástěnná, bez regulace, standardní</t>
  </si>
  <si>
    <t>Vlastní</t>
  </si>
  <si>
    <t>725 84-51 Ruční ovládání</t>
  </si>
  <si>
    <t>725845111T00</t>
  </si>
  <si>
    <t>725 86-01 Zápachové uzávěrky (sifony) pro zařizovací předměty</t>
  </si>
  <si>
    <t>725860212RT1</t>
  </si>
  <si>
    <t>...D 40, 50 mm; podomítková; PP; příslušenství vyjímatelná vložka</t>
  </si>
  <si>
    <t>55230546T</t>
  </si>
  <si>
    <t>55230701R</t>
  </si>
  <si>
    <t>dřez kuchyňský; jednoduchý; nerez; š = 450 mm; hl. 445 mm; 275 mm; obdélníkový; s opláštěním; baterie automatická</t>
  </si>
  <si>
    <t>SPCM</t>
  </si>
  <si>
    <t>55231503R</t>
  </si>
  <si>
    <t>RTS 12/ II</t>
  </si>
  <si>
    <t>Vlastnosti</t>
  </si>
  <si>
    <t/>
  </si>
  <si>
    <t>antivandalové provedení</t>
  </si>
  <si>
    <t>použití pro věznice</t>
  </si>
  <si>
    <t>na podlaze stojící WC kónického tvaru k uchycení na stěnu</t>
  </si>
  <si>
    <t>montáž přes závitové tyče (M10, délka 190 mm) z druhé strany stěny</t>
  </si>
  <si>
    <t>materiál CrNi 18/10 (AISI - 304), tloušťka 1,2 mm</t>
  </si>
  <si>
    <t>vyztužené polyuretanem (snížená hlučnost, zvýšená pevnost)</t>
  </si>
  <si>
    <t>povrch matný</t>
  </si>
  <si>
    <t>998 72-5 Přesun hmot pro zařizovací předměty</t>
  </si>
  <si>
    <t>998725201R00</t>
  </si>
  <si>
    <t>Celkem za objekt</t>
  </si>
  <si>
    <t>Rekapitulace soupisu</t>
  </si>
  <si>
    <t>Stavební díl</t>
  </si>
  <si>
    <t>Celkem soupis</t>
  </si>
  <si>
    <t>55231522R3</t>
  </si>
  <si>
    <t>se splachovací nádržkou - manuální splachování 4/6 L</t>
  </si>
  <si>
    <t>WC nerezové stojící na podlaze, k uchycení na stěnu, antivandalové; tvar kuželovitý; h = 450 mm; š = 360 mm; v. sedáku 400 mm; povrch mat</t>
  </si>
  <si>
    <t>WC nerezové stojící na podlaze, k uchycení na stěnu, antivandalové; tvar kuželovitý; se splachovací nádržkou; h = 655 mm; š = 360 mm; v. sedáku 400 mm; povrch mat</t>
  </si>
  <si>
    <t>Umyvadlo nerez, závěsné, antivandal, š = 500mm, h = 470 mm, v = 310 mm</t>
  </si>
  <si>
    <t>Baterie sprchová Antivandalový sprchový výtok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</si>
</sst>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3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72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20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6" fillId="4" borderId="59" xfId="0" applyFont="1" applyFill="1" applyBorder="1"/>
    <xf numFmtId="49" fontId="16" fillId="4" borderId="60" xfId="0" applyNumberFormat="1" applyFont="1" applyFill="1" applyBorder="1"/>
    <xf numFmtId="0" fontId="16" fillId="4" borderId="60" xfId="0" applyFont="1" applyFill="1" applyBorder="1" applyAlignment="1">
      <alignment horizontal="center"/>
    </xf>
    <xf numFmtId="0" fontId="16" fillId="4" borderId="60" xfId="0" applyFont="1" applyFill="1" applyBorder="1"/>
    <xf numFmtId="4" fontId="16" fillId="4" borderId="6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6" fillId="4" borderId="60" xfId="0" applyNumberFormat="1" applyFont="1" applyFill="1" applyBorder="1" applyAlignment="1">
      <alignment horizontal="left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0" fontId="0" fillId="4" borderId="71" xfId="0" applyFill="1" applyBorder="1" applyAlignment="1">
      <alignment vertical="top"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78" xfId="0" applyNumberFormat="1" applyFont="1" applyBorder="1" applyAlignment="1">
      <alignment horizontal="left" vertical="top" wrapText="1"/>
    </xf>
    <xf numFmtId="0" fontId="18" fillId="0" borderId="78" xfId="0" applyFont="1" applyBorder="1" applyAlignment="1">
      <alignment horizontal="center" vertical="top" shrinkToFit="1"/>
    </xf>
    <xf numFmtId="165" fontId="18" fillId="5" borderId="78" xfId="0" applyNumberFormat="1" applyFont="1" applyFill="1" applyBorder="1" applyAlignment="1" applyProtection="1">
      <alignment vertical="top" shrinkToFit="1"/>
      <protection locked="0"/>
    </xf>
    <xf numFmtId="4" fontId="18" fillId="5" borderId="78" xfId="0" applyNumberFormat="1" applyFont="1" applyFill="1" applyBorder="1" applyAlignment="1" applyProtection="1">
      <alignment vertical="top" shrinkToFit="1"/>
      <protection locked="0"/>
    </xf>
    <xf numFmtId="4" fontId="18" fillId="0" borderId="7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17" fillId="0" borderId="37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0" fontId="18" fillId="0" borderId="42" xfId="0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3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83" t="s">
        <v>0</v>
      </c>
      <c r="C5" s="283"/>
      <c r="D5" s="283"/>
      <c r="E5" s="283"/>
      <c r="F5" s="283"/>
      <c r="G5" s="284"/>
      <c r="H5" s="15"/>
    </row>
    <row r="6" spans="1:8">
      <c r="A6" s="20" t="s">
        <v>6</v>
      </c>
      <c r="B6" s="285"/>
      <c r="C6" s="285"/>
      <c r="D6" s="285"/>
      <c r="E6" s="285"/>
      <c r="F6" s="285"/>
      <c r="G6" s="286"/>
      <c r="H6" s="15"/>
    </row>
    <row r="7" spans="1:8">
      <c r="A7" s="20" t="s">
        <v>7</v>
      </c>
      <c r="B7" s="285"/>
      <c r="C7" s="285"/>
      <c r="D7" s="285"/>
      <c r="E7" s="285"/>
      <c r="F7" s="285"/>
      <c r="G7" s="286"/>
      <c r="H7" s="15"/>
    </row>
    <row r="8" spans="1:8">
      <c r="A8" s="20" t="s">
        <v>8</v>
      </c>
      <c r="B8" s="285"/>
      <c r="C8" s="285"/>
      <c r="D8" s="285"/>
      <c r="E8" s="285"/>
      <c r="F8" s="285"/>
      <c r="G8" s="286"/>
      <c r="H8" s="15"/>
    </row>
    <row r="9" spans="1:8">
      <c r="A9" s="20" t="s">
        <v>9</v>
      </c>
      <c r="B9" s="285"/>
      <c r="C9" s="285"/>
      <c r="D9" s="285"/>
      <c r="E9" s="285"/>
      <c r="F9" s="285"/>
      <c r="G9" s="286"/>
      <c r="H9" s="15"/>
    </row>
    <row r="10" spans="1:8">
      <c r="A10" s="20" t="s">
        <v>10</v>
      </c>
      <c r="B10" s="285"/>
      <c r="C10" s="285"/>
      <c r="D10" s="285"/>
      <c r="E10" s="285"/>
      <c r="F10" s="285"/>
      <c r="G10" s="286"/>
      <c r="H10" s="15"/>
    </row>
    <row r="11" spans="1:8">
      <c r="A11" s="20" t="s">
        <v>11</v>
      </c>
      <c r="B11" s="275"/>
      <c r="C11" s="275"/>
      <c r="D11" s="275"/>
      <c r="E11" s="275"/>
      <c r="F11" s="275"/>
      <c r="G11" s="276"/>
      <c r="H11" s="15"/>
    </row>
    <row r="12" spans="1:8">
      <c r="A12" s="20" t="s">
        <v>12</v>
      </c>
      <c r="B12" s="277"/>
      <c r="C12" s="278"/>
      <c r="D12" s="278"/>
      <c r="E12" s="278"/>
      <c r="F12" s="278"/>
      <c r="G12" s="279"/>
      <c r="H12" s="15"/>
    </row>
    <row r="13" spans="1:8" ht="13.5" thickBot="1">
      <c r="A13" s="21" t="s">
        <v>13</v>
      </c>
      <c r="B13" s="280"/>
      <c r="C13" s="280"/>
      <c r="D13" s="280"/>
      <c r="E13" s="280"/>
      <c r="F13" s="280"/>
      <c r="G13" s="281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82" t="s">
        <v>39</v>
      </c>
      <c r="B17" s="282"/>
      <c r="C17" s="282"/>
      <c r="D17" s="282"/>
      <c r="E17" s="282"/>
      <c r="F17" s="282"/>
      <c r="G17" s="282"/>
      <c r="H17" s="15"/>
    </row>
  </sheetData>
  <sheetProtection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50"/>
  <sheetViews>
    <sheetView showGridLines="0" topLeftCell="B1" zoomScaleSheetLayoutView="75" workbookViewId="0">
      <selection activeCell="B1" sqref="B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25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40</v>
      </c>
      <c r="F5" s="10"/>
      <c r="G5" s="11"/>
      <c r="I5" s="11"/>
    </row>
    <row r="6" spans="1:14" ht="13.5" customHeight="1">
      <c r="B6" s="10"/>
      <c r="C6" s="37"/>
      <c r="D6" s="79" t="s">
        <v>41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23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17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1</v>
      </c>
      <c r="J23" s="96">
        <f>'Rekapitulace Objekt D.1.4'!H19</f>
        <v>0</v>
      </c>
      <c r="O23">
        <f>'Rekapitulace Objekt D.1.4'!O21</f>
        <v>0</v>
      </c>
      <c r="P23">
        <f>'Rekapitulace Objekt D.1.4'!P21</f>
        <v>0</v>
      </c>
    </row>
    <row r="24" spans="1:16" ht="25.5" customHeight="1">
      <c r="A24" s="98"/>
      <c r="B24" s="287" t="s">
        <v>45</v>
      </c>
      <c r="C24" s="288"/>
      <c r="D24" s="288"/>
      <c r="E24" s="288"/>
      <c r="F24" s="99"/>
      <c r="G24" s="100"/>
      <c r="H24" s="101"/>
      <c r="I24" s="102"/>
      <c r="J24" s="97">
        <f>SUM(J22:J23)</f>
        <v>0</v>
      </c>
    </row>
    <row r="25" spans="1:16" ht="13.5" thickBot="1">
      <c r="J25" s="87"/>
    </row>
    <row r="26" spans="1:16">
      <c r="A26" s="114"/>
      <c r="B26" s="115" t="s">
        <v>46</v>
      </c>
      <c r="C26" s="116"/>
      <c r="D26" s="116"/>
      <c r="E26" s="116"/>
      <c r="F26" s="116"/>
      <c r="G26" s="117"/>
      <c r="H26" s="116"/>
      <c r="I26" s="118"/>
      <c r="J26" s="119" t="s">
        <v>22</v>
      </c>
    </row>
    <row r="27" spans="1:16">
      <c r="A27" s="109"/>
      <c r="B27" s="104" t="s">
        <v>47</v>
      </c>
      <c r="C27" s="104"/>
      <c r="D27" s="104"/>
      <c r="E27" s="104">
        <v>15</v>
      </c>
      <c r="F27" s="104" t="s">
        <v>48</v>
      </c>
      <c r="G27" s="106"/>
      <c r="H27" s="104"/>
      <c r="I27" s="105"/>
      <c r="J27" s="112">
        <f>SUM(O23:O24)</f>
        <v>0</v>
      </c>
    </row>
    <row r="28" spans="1:16">
      <c r="A28" s="110"/>
      <c r="B28" s="46" t="s">
        <v>49</v>
      </c>
      <c r="C28" s="46"/>
      <c r="D28" s="46"/>
      <c r="E28" s="46">
        <v>15</v>
      </c>
      <c r="F28" s="46" t="s">
        <v>48</v>
      </c>
      <c r="G28" s="107"/>
      <c r="H28" s="46"/>
      <c r="I28" s="103"/>
      <c r="J28" s="113">
        <f>J27*(E28/100)</f>
        <v>0</v>
      </c>
    </row>
    <row r="29" spans="1:16">
      <c r="A29" s="110"/>
      <c r="B29" s="46" t="s">
        <v>47</v>
      </c>
      <c r="C29" s="46"/>
      <c r="D29" s="46"/>
      <c r="E29" s="46">
        <v>21</v>
      </c>
      <c r="F29" s="46" t="s">
        <v>48</v>
      </c>
      <c r="G29" s="107"/>
      <c r="H29" s="46"/>
      <c r="I29" s="103"/>
      <c r="J29" s="113">
        <f>SUM(P23:P24)</f>
        <v>0</v>
      </c>
    </row>
    <row r="30" spans="1:16" ht="13.5" thickBot="1">
      <c r="A30" s="111"/>
      <c r="B30" s="39" t="s">
        <v>49</v>
      </c>
      <c r="C30" s="39"/>
      <c r="D30" s="39"/>
      <c r="E30" s="39">
        <v>21</v>
      </c>
      <c r="F30" s="39" t="s">
        <v>48</v>
      </c>
      <c r="G30" s="108"/>
      <c r="H30" s="46"/>
      <c r="I30" s="103"/>
      <c r="J30" s="113">
        <f>J29*(E30/100)</f>
        <v>0</v>
      </c>
    </row>
    <row r="31" spans="1:16" ht="16.5" thickBot="1">
      <c r="A31" s="120"/>
      <c r="B31" s="121" t="s">
        <v>50</v>
      </c>
      <c r="C31" s="122"/>
      <c r="D31" s="122"/>
      <c r="E31" s="122"/>
      <c r="F31" s="122"/>
      <c r="G31" s="122"/>
      <c r="H31" s="123"/>
      <c r="I31" s="124"/>
      <c r="J31" s="125">
        <f>SUM(J27:J30)</f>
        <v>0</v>
      </c>
    </row>
    <row r="40" spans="1:10" ht="15.75">
      <c r="B40" s="126" t="s">
        <v>51</v>
      </c>
    </row>
    <row r="42" spans="1:10" ht="25.5" customHeight="1">
      <c r="A42" s="127"/>
      <c r="B42" s="128" t="s">
        <v>52</v>
      </c>
      <c r="C42" s="129" t="s">
        <v>53</v>
      </c>
      <c r="D42" s="129"/>
      <c r="E42" s="129"/>
      <c r="F42" s="129"/>
      <c r="G42" s="130"/>
      <c r="H42" s="130"/>
      <c r="I42" s="130"/>
      <c r="J42" s="131" t="s">
        <v>54</v>
      </c>
    </row>
    <row r="43" spans="1:10" ht="25.5" customHeight="1">
      <c r="A43" s="132"/>
      <c r="B43" s="133" t="s">
        <v>55</v>
      </c>
      <c r="C43" s="289" t="s">
        <v>56</v>
      </c>
      <c r="D43" s="289"/>
      <c r="E43" s="289"/>
      <c r="F43" s="290"/>
      <c r="G43" s="291"/>
      <c r="H43" s="291"/>
      <c r="I43" s="291"/>
      <c r="J43" s="134">
        <f>'D.1.4 ZTI Pol'!F8</f>
        <v>0</v>
      </c>
    </row>
    <row r="44" spans="1:10" ht="25.5" customHeight="1">
      <c r="A44" s="132"/>
      <c r="B44" s="132" t="s">
        <v>57</v>
      </c>
      <c r="C44" s="292" t="s">
        <v>58</v>
      </c>
      <c r="D44" s="292"/>
      <c r="E44" s="292"/>
      <c r="F44" s="293"/>
      <c r="G44" s="294"/>
      <c r="H44" s="294"/>
      <c r="I44" s="294"/>
      <c r="J44" s="135">
        <f>'D.1.4 ZTI Pol'!F18</f>
        <v>0</v>
      </c>
    </row>
    <row r="45" spans="1:10" ht="25.5" customHeight="1">
      <c r="A45" s="132"/>
      <c r="B45" s="132" t="s">
        <v>59</v>
      </c>
      <c r="C45" s="292" t="s">
        <v>60</v>
      </c>
      <c r="D45" s="292"/>
      <c r="E45" s="292"/>
      <c r="F45" s="293"/>
      <c r="G45" s="294"/>
      <c r="H45" s="294"/>
      <c r="I45" s="294"/>
      <c r="J45" s="135">
        <f>'D.1.4 ZTI Pol'!F55</f>
        <v>0</v>
      </c>
    </row>
    <row r="46" spans="1:10" ht="25.5" customHeight="1">
      <c r="A46" s="132"/>
      <c r="B46" s="136" t="s">
        <v>61</v>
      </c>
      <c r="C46" s="295" t="s">
        <v>62</v>
      </c>
      <c r="D46" s="295"/>
      <c r="E46" s="295"/>
      <c r="F46" s="296"/>
      <c r="G46" s="297"/>
      <c r="H46" s="297"/>
      <c r="I46" s="297"/>
      <c r="J46" s="137">
        <f>'D.1.4 ZTI Pol'!F90</f>
        <v>0</v>
      </c>
    </row>
    <row r="47" spans="1:10" ht="25.5" customHeight="1">
      <c r="A47" s="138"/>
      <c r="B47" s="139" t="s">
        <v>63</v>
      </c>
      <c r="C47" s="140"/>
      <c r="D47" s="140"/>
      <c r="E47" s="140"/>
      <c r="F47" s="141"/>
      <c r="G47" s="142"/>
      <c r="H47" s="142"/>
      <c r="I47" s="142"/>
      <c r="J47" s="143">
        <f>SUM(J43:J46)</f>
        <v>0</v>
      </c>
    </row>
    <row r="48" spans="1:10">
      <c r="A48" s="85"/>
      <c r="B48" s="85"/>
      <c r="C48" s="85"/>
      <c r="D48" s="85"/>
      <c r="E48" s="85"/>
      <c r="F48" s="85"/>
      <c r="G48" s="86"/>
      <c r="H48" s="85"/>
      <c r="I48" s="86"/>
      <c r="J48" s="87"/>
    </row>
    <row r="49" spans="1:10">
      <c r="A49" s="85"/>
      <c r="B49" s="85"/>
      <c r="C49" s="85"/>
      <c r="D49" s="85"/>
      <c r="E49" s="85"/>
      <c r="F49" s="85"/>
      <c r="G49" s="86"/>
      <c r="H49" s="85"/>
      <c r="I49" s="86"/>
      <c r="J49" s="87"/>
    </row>
    <row r="50" spans="1:10">
      <c r="A50" s="85"/>
      <c r="B50" s="85"/>
      <c r="C50" s="85"/>
      <c r="D50" s="85"/>
      <c r="E50" s="85"/>
      <c r="F50" s="85"/>
      <c r="G50" s="86"/>
      <c r="H50" s="85"/>
      <c r="I50" s="86"/>
      <c r="J50" s="87"/>
    </row>
  </sheetData>
  <sheetProtection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"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170117</v>
      </c>
      <c r="C1" s="31" t="str">
        <f>Stavba!NazevStavby</f>
        <v xml:space="preserve">Opava - rekonstrukce prostor se zesíleným TZ </v>
      </c>
      <c r="D1" s="31"/>
      <c r="E1" s="31"/>
      <c r="F1" s="31"/>
      <c r="G1" s="24"/>
      <c r="H1" s="33"/>
    </row>
    <row r="2" spans="1:8" ht="13.5" thickBot="1">
      <c r="A2" s="25" t="s">
        <v>27</v>
      </c>
      <c r="B2" s="30"/>
      <c r="C2" s="299"/>
      <c r="D2" s="299"/>
      <c r="E2" s="299"/>
      <c r="F2" s="299"/>
      <c r="G2" s="26" t="s">
        <v>15</v>
      </c>
      <c r="H2" s="34"/>
    </row>
    <row r="3" spans="1:8" ht="13.5" thickTop="1"/>
    <row r="4" spans="1:8" ht="18">
      <c r="A4" s="298" t="s">
        <v>16</v>
      </c>
      <c r="B4" s="298"/>
      <c r="C4" s="298"/>
      <c r="D4" s="298"/>
      <c r="E4" s="298"/>
      <c r="F4" s="298"/>
      <c r="G4" s="298"/>
      <c r="H4" s="298"/>
    </row>
    <row r="6" spans="1:8" ht="15.75">
      <c r="A6" s="32" t="s">
        <v>24</v>
      </c>
      <c r="B6" s="29">
        <f>B2</f>
        <v>0</v>
      </c>
    </row>
    <row r="7" spans="1:8" ht="15.75">
      <c r="B7" s="300">
        <f>C2</f>
        <v>0</v>
      </c>
      <c r="C7" s="301"/>
      <c r="D7" s="301"/>
      <c r="E7" s="301"/>
      <c r="F7" s="301"/>
      <c r="G7" s="301"/>
    </row>
    <row r="9" spans="1:8" s="32" customFormat="1" ht="12.75" customHeight="1">
      <c r="A9" s="32" t="s">
        <v>26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302" t="s">
        <v>28</v>
      </c>
      <c r="B1" s="302"/>
      <c r="C1" s="303"/>
      <c r="D1" s="302"/>
      <c r="E1" s="302"/>
      <c r="F1" s="302"/>
      <c r="G1" s="302"/>
    </row>
    <row r="2" spans="1:7" ht="13.5" thickTop="1">
      <c r="A2" s="55" t="s">
        <v>29</v>
      </c>
      <c r="B2" s="56"/>
      <c r="C2" s="304"/>
      <c r="D2" s="304"/>
      <c r="E2" s="304"/>
      <c r="F2" s="304"/>
      <c r="G2" s="305"/>
    </row>
    <row r="3" spans="1:7">
      <c r="A3" s="57" t="s">
        <v>30</v>
      </c>
      <c r="B3" s="58"/>
      <c r="C3" s="306"/>
      <c r="D3" s="306"/>
      <c r="E3" s="306"/>
      <c r="F3" s="306"/>
      <c r="G3" s="307"/>
    </row>
    <row r="4" spans="1:7" ht="13.5" thickBot="1">
      <c r="A4" s="59" t="s">
        <v>31</v>
      </c>
      <c r="B4" s="60"/>
      <c r="C4" s="308"/>
      <c r="D4" s="308"/>
      <c r="E4" s="308"/>
      <c r="F4" s="308"/>
      <c r="G4" s="309"/>
    </row>
    <row r="5" spans="1:7" ht="14.25" thickTop="1" thickBot="1">
      <c r="B5" s="61"/>
      <c r="C5" s="62"/>
      <c r="D5" s="63"/>
    </row>
    <row r="6" spans="1:7" ht="13.5" thickBot="1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170117</v>
      </c>
      <c r="C1" s="31" t="str">
        <f>Stavba!NazevStavby</f>
        <v xml:space="preserve">Opava - rekonstrukce prostor se zesíleným TZ 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4" t="s">
        <v>43</v>
      </c>
      <c r="C2" s="310" t="s">
        <v>44</v>
      </c>
      <c r="D2" s="299"/>
      <c r="E2" s="299"/>
      <c r="F2" s="299"/>
      <c r="G2" s="26" t="s">
        <v>15</v>
      </c>
      <c r="H2" s="34"/>
      <c r="O2" s="8" t="s">
        <v>64</v>
      </c>
    </row>
    <row r="3" spans="1:15" ht="13.7" customHeight="1" thickTop="1">
      <c r="H3" s="35"/>
    </row>
    <row r="4" spans="1:15" ht="18" customHeight="1">
      <c r="A4" s="298" t="s">
        <v>16</v>
      </c>
      <c r="B4" s="298"/>
      <c r="C4" s="298"/>
      <c r="D4" s="298"/>
      <c r="E4" s="298"/>
      <c r="F4" s="298"/>
      <c r="G4" s="298"/>
      <c r="H4" s="29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D.1.4</v>
      </c>
      <c r="H6" s="35"/>
    </row>
    <row r="7" spans="1:15" ht="15.95" customHeight="1">
      <c r="B7" s="300" t="str">
        <f>C2</f>
        <v>Technika prostředí staveb</v>
      </c>
      <c r="C7" s="301"/>
      <c r="D7" s="301"/>
      <c r="E7" s="301"/>
      <c r="F7" s="301"/>
      <c r="G7" s="30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65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45" t="s">
        <v>66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67</v>
      </c>
      <c r="B17" s="156"/>
      <c r="C17" s="157"/>
      <c r="D17" s="157"/>
      <c r="E17" s="157"/>
      <c r="F17" s="157"/>
      <c r="G17" s="158"/>
      <c r="H17" s="159" t="s">
        <v>68</v>
      </c>
      <c r="I17" s="32"/>
      <c r="J17" s="32"/>
    </row>
    <row r="18" spans="1:55" ht="12.75" customHeight="1">
      <c r="A18" s="153" t="s">
        <v>69</v>
      </c>
      <c r="B18" s="151" t="s">
        <v>70</v>
      </c>
      <c r="C18" s="150"/>
      <c r="D18" s="150"/>
      <c r="E18" s="150"/>
      <c r="F18" s="150"/>
      <c r="G18" s="152"/>
      <c r="H18" s="154">
        <f>'D.1.4 ZTI Pol'!G144</f>
        <v>0</v>
      </c>
      <c r="I18" s="32"/>
      <c r="J18" s="32"/>
      <c r="O18">
        <f>'D.1.4 ZTI Pol'!AN6</f>
        <v>0</v>
      </c>
      <c r="P18">
        <f>'D.1.4 ZTI Pol'!AO6</f>
        <v>0</v>
      </c>
    </row>
    <row r="19" spans="1:55" ht="12.75" customHeight="1" thickBot="1">
      <c r="A19" s="160"/>
      <c r="B19" s="161" t="s">
        <v>71</v>
      </c>
      <c r="C19" s="162"/>
      <c r="D19" s="163" t="str">
        <f>B2</f>
        <v>D.1.4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46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47</v>
      </c>
      <c r="B22" s="167"/>
      <c r="C22" s="167"/>
      <c r="D22" s="167">
        <v>15</v>
      </c>
      <c r="E22" s="168" t="s">
        <v>48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49</v>
      </c>
      <c r="B23" s="148"/>
      <c r="C23" s="148"/>
      <c r="D23" s="148">
        <v>15</v>
      </c>
      <c r="E23" s="169" t="s">
        <v>48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47</v>
      </c>
      <c r="B24" s="148"/>
      <c r="C24" s="148"/>
      <c r="D24" s="148">
        <v>21</v>
      </c>
      <c r="E24" s="169" t="s">
        <v>48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49</v>
      </c>
      <c r="B25" s="149"/>
      <c r="C25" s="149"/>
      <c r="D25" s="149">
        <v>21</v>
      </c>
      <c r="E25" s="170" t="s">
        <v>48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72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230</v>
      </c>
      <c r="B28" s="146"/>
      <c r="C28" s="146"/>
      <c r="D28" s="208" t="s">
        <v>69</v>
      </c>
      <c r="E28" s="311" t="s">
        <v>70</v>
      </c>
      <c r="F28" s="311"/>
      <c r="G28" s="311"/>
      <c r="H28" s="311"/>
      <c r="I28" s="32"/>
      <c r="J28" s="32"/>
      <c r="BC28" s="268" t="str">
        <f>E28</f>
        <v>Voda, kanalizace, zařizovací předměty</v>
      </c>
    </row>
    <row r="29" spans="1:55" ht="12.75" customHeight="1">
      <c r="A29" s="155" t="s">
        <v>231</v>
      </c>
      <c r="B29" s="156"/>
      <c r="C29" s="157"/>
      <c r="D29" s="157"/>
      <c r="E29" s="157"/>
      <c r="F29" s="157"/>
      <c r="G29" s="158"/>
      <c r="H29" s="159" t="s">
        <v>68</v>
      </c>
      <c r="I29" s="32"/>
      <c r="J29" s="32"/>
    </row>
    <row r="30" spans="1:55" ht="12.75" customHeight="1">
      <c r="A30" s="153" t="s">
        <v>55</v>
      </c>
      <c r="B30" s="151" t="s">
        <v>56</v>
      </c>
      <c r="C30" s="150"/>
      <c r="D30" s="150"/>
      <c r="E30" s="150"/>
      <c r="F30" s="150"/>
      <c r="G30" s="152"/>
      <c r="H30" s="269">
        <f>'D.1.4 ZTI Pol'!F8</f>
        <v>0</v>
      </c>
      <c r="I30" s="32"/>
      <c r="J30" s="32"/>
    </row>
    <row r="31" spans="1:55" ht="12.75" customHeight="1">
      <c r="A31" s="153" t="s">
        <v>57</v>
      </c>
      <c r="B31" s="151" t="s">
        <v>58</v>
      </c>
      <c r="C31" s="150"/>
      <c r="D31" s="150"/>
      <c r="E31" s="150"/>
      <c r="F31" s="150"/>
      <c r="G31" s="152"/>
      <c r="H31" s="269">
        <f>'D.1.4 ZTI Pol'!F18</f>
        <v>0</v>
      </c>
      <c r="I31" s="32"/>
      <c r="J31" s="32"/>
    </row>
    <row r="32" spans="1:55" ht="12.75" customHeight="1">
      <c r="A32" s="153" t="s">
        <v>59</v>
      </c>
      <c r="B32" s="151" t="s">
        <v>60</v>
      </c>
      <c r="C32" s="150"/>
      <c r="D32" s="150"/>
      <c r="E32" s="150"/>
      <c r="F32" s="150"/>
      <c r="G32" s="152"/>
      <c r="H32" s="269">
        <f>'D.1.4 ZTI Pol'!F55</f>
        <v>0</v>
      </c>
      <c r="I32" s="32"/>
      <c r="J32" s="32"/>
    </row>
    <row r="33" spans="1:10" ht="12.75" customHeight="1">
      <c r="A33" s="153" t="s">
        <v>61</v>
      </c>
      <c r="B33" s="151" t="s">
        <v>62</v>
      </c>
      <c r="C33" s="150"/>
      <c r="D33" s="150"/>
      <c r="E33" s="150"/>
      <c r="F33" s="150"/>
      <c r="G33" s="152"/>
      <c r="H33" s="269">
        <f>'D.1.4 ZTI Pol'!F90</f>
        <v>0</v>
      </c>
      <c r="I33" s="32"/>
      <c r="J33" s="32"/>
    </row>
    <row r="34" spans="1:10" ht="12.75" customHeight="1" thickBot="1">
      <c r="A34" s="160"/>
      <c r="B34" s="161" t="s">
        <v>232</v>
      </c>
      <c r="C34" s="162"/>
      <c r="D34" s="163" t="str">
        <f>D28</f>
        <v>ZTI</v>
      </c>
      <c r="E34" s="162"/>
      <c r="F34" s="162"/>
      <c r="G34" s="164"/>
      <c r="H34" s="270">
        <f>SUM(H30:H33)</f>
        <v>0</v>
      </c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10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331" t="s">
        <v>73</v>
      </c>
      <c r="B1" s="331"/>
      <c r="C1" s="332"/>
      <c r="D1" s="331"/>
      <c r="E1" s="331"/>
      <c r="F1" s="331"/>
      <c r="G1" s="331"/>
      <c r="AC1" t="s">
        <v>76</v>
      </c>
    </row>
    <row r="2" spans="1:60" ht="13.5" thickTop="1">
      <c r="A2" s="190" t="s">
        <v>29</v>
      </c>
      <c r="B2" s="194" t="s">
        <v>40</v>
      </c>
      <c r="C2" s="210" t="s">
        <v>41</v>
      </c>
      <c r="D2" s="192"/>
      <c r="E2" s="191"/>
      <c r="F2" s="191"/>
      <c r="G2" s="193"/>
    </row>
    <row r="3" spans="1:60">
      <c r="A3" s="188" t="s">
        <v>30</v>
      </c>
      <c r="B3" s="195" t="s">
        <v>43</v>
      </c>
      <c r="C3" s="211" t="s">
        <v>44</v>
      </c>
      <c r="D3" s="187"/>
      <c r="E3" s="186"/>
      <c r="F3" s="186"/>
      <c r="G3" s="189"/>
      <c r="AC3" s="8" t="s">
        <v>64</v>
      </c>
    </row>
    <row r="4" spans="1:60" ht="13.5" thickBot="1">
      <c r="A4" s="196" t="s">
        <v>31</v>
      </c>
      <c r="B4" s="197" t="s">
        <v>69</v>
      </c>
      <c r="C4" s="212" t="s">
        <v>70</v>
      </c>
      <c r="D4" s="198"/>
      <c r="E4" s="199"/>
      <c r="F4" s="199"/>
      <c r="G4" s="200"/>
    </row>
    <row r="5" spans="1:60" ht="14.25" thickTop="1" thickBot="1">
      <c r="C5" s="213"/>
      <c r="D5" s="185"/>
      <c r="AN5">
        <v>15</v>
      </c>
      <c r="AO5">
        <v>21</v>
      </c>
    </row>
    <row r="6" spans="1:60" ht="27" thickTop="1" thickBot="1">
      <c r="A6" s="201" t="s">
        <v>32</v>
      </c>
      <c r="B6" s="204" t="s">
        <v>33</v>
      </c>
      <c r="C6" s="214" t="s">
        <v>34</v>
      </c>
      <c r="D6" s="203" t="s">
        <v>35</v>
      </c>
      <c r="E6" s="202" t="s">
        <v>36</v>
      </c>
      <c r="F6" s="205" t="s">
        <v>37</v>
      </c>
      <c r="G6" s="201" t="s">
        <v>38</v>
      </c>
      <c r="H6" s="254" t="s">
        <v>74</v>
      </c>
      <c r="I6" s="215" t="s">
        <v>75</v>
      </c>
      <c r="J6" s="54"/>
      <c r="AN6">
        <f>SUMIF(AM8:AM144,AN5,G8:G144)</f>
        <v>0</v>
      </c>
      <c r="AO6">
        <f>SUMIF(AM8:AM144,AO5,G8:G144)</f>
        <v>0</v>
      </c>
    </row>
    <row r="7" spans="1:60">
      <c r="A7" s="255"/>
      <c r="B7" s="256" t="s">
        <v>77</v>
      </c>
      <c r="C7" s="333" t="s">
        <v>78</v>
      </c>
      <c r="D7" s="334"/>
      <c r="E7" s="335"/>
      <c r="F7" s="336"/>
      <c r="G7" s="336"/>
      <c r="H7" s="257"/>
      <c r="I7" s="258"/>
    </row>
    <row r="8" spans="1:60">
      <c r="A8" s="249" t="s">
        <v>79</v>
      </c>
      <c r="B8" s="216" t="s">
        <v>55</v>
      </c>
      <c r="C8" s="242" t="s">
        <v>56</v>
      </c>
      <c r="D8" s="220"/>
      <c r="E8" s="225"/>
      <c r="F8" s="337">
        <f>SUM(G9:G17)</f>
        <v>0</v>
      </c>
      <c r="G8" s="338"/>
      <c r="H8" s="231"/>
      <c r="I8" s="252"/>
      <c r="AE8" t="s">
        <v>80</v>
      </c>
    </row>
    <row r="9" spans="1:60" outlineLevel="1">
      <c r="A9" s="250"/>
      <c r="B9" s="325" t="s">
        <v>81</v>
      </c>
      <c r="C9" s="326"/>
      <c r="D9" s="327"/>
      <c r="E9" s="328"/>
      <c r="F9" s="329"/>
      <c r="G9" s="330"/>
      <c r="H9" s="232"/>
      <c r="I9" s="253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>
      <c r="A10" s="250"/>
      <c r="B10" s="317" t="s">
        <v>82</v>
      </c>
      <c r="C10" s="318"/>
      <c r="D10" s="319"/>
      <c r="E10" s="320"/>
      <c r="F10" s="321"/>
      <c r="G10" s="322"/>
      <c r="H10" s="232"/>
      <c r="I10" s="253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>
        <v>1</v>
      </c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51">
        <v>1</v>
      </c>
      <c r="B11" s="217" t="s">
        <v>83</v>
      </c>
      <c r="C11" s="243" t="s">
        <v>84</v>
      </c>
      <c r="D11" s="221" t="s">
        <v>85</v>
      </c>
      <c r="E11" s="226">
        <v>1</v>
      </c>
      <c r="F11" s="234"/>
      <c r="G11" s="233">
        <f>ROUND(E11*F11,2)</f>
        <v>0</v>
      </c>
      <c r="H11" s="232" t="s">
        <v>86</v>
      </c>
      <c r="I11" s="253" t="s">
        <v>87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88</v>
      </c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50"/>
      <c r="B12" s="317" t="s">
        <v>81</v>
      </c>
      <c r="C12" s="318"/>
      <c r="D12" s="319"/>
      <c r="E12" s="320"/>
      <c r="F12" s="321"/>
      <c r="G12" s="322"/>
      <c r="H12" s="232"/>
      <c r="I12" s="253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>
        <v>0</v>
      </c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50"/>
      <c r="B13" s="317" t="s">
        <v>82</v>
      </c>
      <c r="C13" s="318"/>
      <c r="D13" s="319"/>
      <c r="E13" s="320"/>
      <c r="F13" s="321"/>
      <c r="G13" s="322"/>
      <c r="H13" s="232"/>
      <c r="I13" s="253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>
        <v>1</v>
      </c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51">
        <v>2</v>
      </c>
      <c r="B14" s="217" t="s">
        <v>89</v>
      </c>
      <c r="C14" s="243" t="s">
        <v>90</v>
      </c>
      <c r="D14" s="221" t="s">
        <v>85</v>
      </c>
      <c r="E14" s="226">
        <v>1</v>
      </c>
      <c r="F14" s="234"/>
      <c r="G14" s="233">
        <f>ROUND(E14*F14,2)</f>
        <v>0</v>
      </c>
      <c r="H14" s="232" t="s">
        <v>86</v>
      </c>
      <c r="I14" s="253" t="s">
        <v>87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 t="s">
        <v>88</v>
      </c>
      <c r="AF14" s="206"/>
      <c r="AG14" s="206"/>
      <c r="AH14" s="206"/>
      <c r="AI14" s="206"/>
      <c r="AJ14" s="206"/>
      <c r="AK14" s="206"/>
      <c r="AL14" s="206"/>
      <c r="AM14" s="206">
        <v>21</v>
      </c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50"/>
      <c r="B15" s="317" t="s">
        <v>91</v>
      </c>
      <c r="C15" s="318"/>
      <c r="D15" s="319"/>
      <c r="E15" s="320"/>
      <c r="F15" s="321"/>
      <c r="G15" s="322"/>
      <c r="H15" s="232"/>
      <c r="I15" s="253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>
        <v>0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50"/>
      <c r="B16" s="317" t="s">
        <v>92</v>
      </c>
      <c r="C16" s="318"/>
      <c r="D16" s="319"/>
      <c r="E16" s="320"/>
      <c r="F16" s="321"/>
      <c r="G16" s="322"/>
      <c r="H16" s="232"/>
      <c r="I16" s="253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93</v>
      </c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51">
        <v>3</v>
      </c>
      <c r="B17" s="217" t="s">
        <v>94</v>
      </c>
      <c r="C17" s="243" t="s">
        <v>95</v>
      </c>
      <c r="D17" s="221" t="s">
        <v>96</v>
      </c>
      <c r="E17" s="226">
        <v>4.28E-3</v>
      </c>
      <c r="F17" s="234"/>
      <c r="G17" s="233">
        <f>ROUND(E17*F17,2)</f>
        <v>0</v>
      </c>
      <c r="H17" s="232" t="s">
        <v>97</v>
      </c>
      <c r="I17" s="253" t="s">
        <v>87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 t="s">
        <v>88</v>
      </c>
      <c r="AF17" s="206"/>
      <c r="AG17" s="206"/>
      <c r="AH17" s="206"/>
      <c r="AI17" s="206"/>
      <c r="AJ17" s="206"/>
      <c r="AK17" s="206"/>
      <c r="AL17" s="206"/>
      <c r="AM17" s="206">
        <v>21</v>
      </c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>
      <c r="A18" s="249" t="s">
        <v>79</v>
      </c>
      <c r="B18" s="216" t="s">
        <v>57</v>
      </c>
      <c r="C18" s="242" t="s">
        <v>58</v>
      </c>
      <c r="D18" s="220"/>
      <c r="E18" s="225"/>
      <c r="F18" s="323">
        <f>SUM(G19:G54)</f>
        <v>0</v>
      </c>
      <c r="G18" s="324"/>
      <c r="H18" s="231"/>
      <c r="I18" s="252"/>
      <c r="AE18" t="s">
        <v>80</v>
      </c>
    </row>
    <row r="19" spans="1:60" outlineLevel="1">
      <c r="A19" s="250"/>
      <c r="B19" s="325" t="s">
        <v>98</v>
      </c>
      <c r="C19" s="326"/>
      <c r="D19" s="327"/>
      <c r="E19" s="328"/>
      <c r="F19" s="329"/>
      <c r="G19" s="330"/>
      <c r="H19" s="232"/>
      <c r="I19" s="253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>
        <v>0</v>
      </c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51">
        <v>4</v>
      </c>
      <c r="B20" s="217" t="s">
        <v>99</v>
      </c>
      <c r="C20" s="243" t="s">
        <v>100</v>
      </c>
      <c r="D20" s="221" t="s">
        <v>85</v>
      </c>
      <c r="E20" s="226">
        <v>9.02</v>
      </c>
      <c r="F20" s="234"/>
      <c r="G20" s="233">
        <f>ROUND(E20*F20,2)</f>
        <v>0</v>
      </c>
      <c r="H20" s="232" t="s">
        <v>97</v>
      </c>
      <c r="I20" s="253" t="s">
        <v>87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88</v>
      </c>
      <c r="AF20" s="206"/>
      <c r="AG20" s="206"/>
      <c r="AH20" s="206"/>
      <c r="AI20" s="206"/>
      <c r="AJ20" s="206"/>
      <c r="AK20" s="206"/>
      <c r="AL20" s="206"/>
      <c r="AM20" s="206">
        <v>21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50"/>
      <c r="B21" s="218"/>
      <c r="C21" s="312" t="s">
        <v>101</v>
      </c>
      <c r="D21" s="313"/>
      <c r="E21" s="314"/>
      <c r="F21" s="315"/>
      <c r="G21" s="316"/>
      <c r="H21" s="232"/>
      <c r="I21" s="253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9" t="str">
        <f>C21</f>
        <v>Potrubí včetně tvarovek. Bez zednických výpomocí.</v>
      </c>
      <c r="BB21" s="206"/>
      <c r="BC21" s="206"/>
      <c r="BD21" s="206"/>
      <c r="BE21" s="206"/>
      <c r="BF21" s="206"/>
      <c r="BG21" s="206"/>
      <c r="BH21" s="206"/>
    </row>
    <row r="22" spans="1:60" outlineLevel="1">
      <c r="A22" s="250"/>
      <c r="B22" s="218"/>
      <c r="C22" s="244" t="s">
        <v>102</v>
      </c>
      <c r="D22" s="222"/>
      <c r="E22" s="227">
        <v>0.5</v>
      </c>
      <c r="F22" s="233"/>
      <c r="G22" s="233"/>
      <c r="H22" s="232"/>
      <c r="I22" s="253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50"/>
      <c r="B23" s="218"/>
      <c r="C23" s="244" t="s">
        <v>103</v>
      </c>
      <c r="D23" s="222"/>
      <c r="E23" s="227">
        <v>1.1000000000000001</v>
      </c>
      <c r="F23" s="233"/>
      <c r="G23" s="233"/>
      <c r="H23" s="232"/>
      <c r="I23" s="253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50"/>
      <c r="B24" s="218"/>
      <c r="C24" s="244" t="s">
        <v>104</v>
      </c>
      <c r="D24" s="222"/>
      <c r="E24" s="227">
        <v>1.1000000000000001</v>
      </c>
      <c r="F24" s="233"/>
      <c r="G24" s="233"/>
      <c r="H24" s="232"/>
      <c r="I24" s="253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50"/>
      <c r="B25" s="218"/>
      <c r="C25" s="244" t="s">
        <v>105</v>
      </c>
      <c r="D25" s="222"/>
      <c r="E25" s="227">
        <v>1.1000000000000001</v>
      </c>
      <c r="F25" s="233"/>
      <c r="G25" s="233"/>
      <c r="H25" s="232"/>
      <c r="I25" s="253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50"/>
      <c r="B26" s="218"/>
      <c r="C26" s="244" t="s">
        <v>106</v>
      </c>
      <c r="D26" s="222"/>
      <c r="E26" s="227">
        <v>1.1000000000000001</v>
      </c>
      <c r="F26" s="233"/>
      <c r="G26" s="233"/>
      <c r="H26" s="232"/>
      <c r="I26" s="253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50"/>
      <c r="B27" s="218"/>
      <c r="C27" s="244" t="s">
        <v>107</v>
      </c>
      <c r="D27" s="222"/>
      <c r="E27" s="227">
        <v>1.1000000000000001</v>
      </c>
      <c r="F27" s="233"/>
      <c r="G27" s="233"/>
      <c r="H27" s="232"/>
      <c r="I27" s="253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50"/>
      <c r="B28" s="218"/>
      <c r="C28" s="244" t="s">
        <v>108</v>
      </c>
      <c r="D28" s="222"/>
      <c r="E28" s="227">
        <v>1.1000000000000001</v>
      </c>
      <c r="F28" s="233"/>
      <c r="G28" s="233"/>
      <c r="H28" s="232"/>
      <c r="I28" s="253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50"/>
      <c r="B29" s="218"/>
      <c r="C29" s="244" t="s">
        <v>109</v>
      </c>
      <c r="D29" s="222"/>
      <c r="E29" s="227">
        <v>1.1000000000000001</v>
      </c>
      <c r="F29" s="233"/>
      <c r="G29" s="233"/>
      <c r="H29" s="232"/>
      <c r="I29" s="253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50"/>
      <c r="B30" s="218"/>
      <c r="C30" s="245" t="s">
        <v>110</v>
      </c>
      <c r="D30" s="223"/>
      <c r="E30" s="228">
        <v>8.1999999999999993</v>
      </c>
      <c r="F30" s="233"/>
      <c r="G30" s="233"/>
      <c r="H30" s="232"/>
      <c r="I30" s="253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50"/>
      <c r="B31" s="218"/>
      <c r="C31" s="244" t="s">
        <v>111</v>
      </c>
      <c r="D31" s="222"/>
      <c r="E31" s="227">
        <v>0.82</v>
      </c>
      <c r="F31" s="233"/>
      <c r="G31" s="233"/>
      <c r="H31" s="232"/>
      <c r="I31" s="253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51">
        <v>5</v>
      </c>
      <c r="B32" s="217" t="s">
        <v>112</v>
      </c>
      <c r="C32" s="243" t="s">
        <v>113</v>
      </c>
      <c r="D32" s="221" t="s">
        <v>85</v>
      </c>
      <c r="E32" s="226">
        <v>2</v>
      </c>
      <c r="F32" s="234"/>
      <c r="G32" s="233">
        <f>ROUND(E32*F32,2)</f>
        <v>0</v>
      </c>
      <c r="H32" s="232" t="s">
        <v>97</v>
      </c>
      <c r="I32" s="253" t="s">
        <v>87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88</v>
      </c>
      <c r="AF32" s="206"/>
      <c r="AG32" s="206"/>
      <c r="AH32" s="206"/>
      <c r="AI32" s="206"/>
      <c r="AJ32" s="206"/>
      <c r="AK32" s="206"/>
      <c r="AL32" s="206"/>
      <c r="AM32" s="206">
        <v>21</v>
      </c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50"/>
      <c r="B33" s="218"/>
      <c r="C33" s="312" t="s">
        <v>101</v>
      </c>
      <c r="D33" s="313"/>
      <c r="E33" s="314"/>
      <c r="F33" s="315"/>
      <c r="G33" s="316"/>
      <c r="H33" s="232"/>
      <c r="I33" s="253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9" t="str">
        <f>C33</f>
        <v>Potrubí včetně tvarovek. Bez zednických výpomocí.</v>
      </c>
      <c r="BB33" s="206"/>
      <c r="BC33" s="206"/>
      <c r="BD33" s="206"/>
      <c r="BE33" s="206"/>
      <c r="BF33" s="206"/>
      <c r="BG33" s="206"/>
      <c r="BH33" s="206"/>
    </row>
    <row r="34" spans="1:60" outlineLevel="1">
      <c r="A34" s="251">
        <v>6</v>
      </c>
      <c r="B34" s="217" t="s">
        <v>114</v>
      </c>
      <c r="C34" s="243" t="s">
        <v>115</v>
      </c>
      <c r="D34" s="221" t="s">
        <v>85</v>
      </c>
      <c r="E34" s="226">
        <v>3.3439999999999999</v>
      </c>
      <c r="F34" s="234"/>
      <c r="G34" s="233">
        <f>ROUND(E34*F34,2)</f>
        <v>0</v>
      </c>
      <c r="H34" s="232" t="s">
        <v>97</v>
      </c>
      <c r="I34" s="253" t="s">
        <v>87</v>
      </c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88</v>
      </c>
      <c r="AF34" s="206"/>
      <c r="AG34" s="206"/>
      <c r="AH34" s="206"/>
      <c r="AI34" s="206"/>
      <c r="AJ34" s="206"/>
      <c r="AK34" s="206"/>
      <c r="AL34" s="206"/>
      <c r="AM34" s="206">
        <v>21</v>
      </c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50"/>
      <c r="B35" s="218"/>
      <c r="C35" s="312" t="s">
        <v>101</v>
      </c>
      <c r="D35" s="313"/>
      <c r="E35" s="314"/>
      <c r="F35" s="315"/>
      <c r="G35" s="316"/>
      <c r="H35" s="232"/>
      <c r="I35" s="253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9" t="str">
        <f>C35</f>
        <v>Potrubí včetně tvarovek. Bez zednických výpomocí.</v>
      </c>
      <c r="BB35" s="206"/>
      <c r="BC35" s="206"/>
      <c r="BD35" s="206"/>
      <c r="BE35" s="206"/>
      <c r="BF35" s="206"/>
      <c r="BG35" s="206"/>
      <c r="BH35" s="206"/>
    </row>
    <row r="36" spans="1:60" outlineLevel="1">
      <c r="A36" s="250"/>
      <c r="B36" s="218"/>
      <c r="C36" s="244" t="s">
        <v>116</v>
      </c>
      <c r="D36" s="222"/>
      <c r="E36" s="227">
        <v>0.5</v>
      </c>
      <c r="F36" s="233"/>
      <c r="G36" s="233"/>
      <c r="H36" s="232"/>
      <c r="I36" s="253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50"/>
      <c r="B37" s="218"/>
      <c r="C37" s="244" t="s">
        <v>117</v>
      </c>
      <c r="D37" s="222"/>
      <c r="E37" s="227">
        <v>0.2</v>
      </c>
      <c r="F37" s="233"/>
      <c r="G37" s="233"/>
      <c r="H37" s="232"/>
      <c r="I37" s="253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50"/>
      <c r="B38" s="218"/>
      <c r="C38" s="244" t="s">
        <v>118</v>
      </c>
      <c r="D38" s="222"/>
      <c r="E38" s="227">
        <v>0.77</v>
      </c>
      <c r="F38" s="233"/>
      <c r="G38" s="233"/>
      <c r="H38" s="232"/>
      <c r="I38" s="253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50"/>
      <c r="B39" s="218"/>
      <c r="C39" s="244" t="s">
        <v>119</v>
      </c>
      <c r="D39" s="222"/>
      <c r="E39" s="227">
        <v>0.77</v>
      </c>
      <c r="F39" s="233"/>
      <c r="G39" s="233"/>
      <c r="H39" s="232"/>
      <c r="I39" s="253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50"/>
      <c r="B40" s="218"/>
      <c r="C40" s="244" t="s">
        <v>120</v>
      </c>
      <c r="D40" s="222"/>
      <c r="E40" s="227">
        <v>0.2</v>
      </c>
      <c r="F40" s="233"/>
      <c r="G40" s="233"/>
      <c r="H40" s="232"/>
      <c r="I40" s="253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50"/>
      <c r="B41" s="218"/>
      <c r="C41" s="244" t="s">
        <v>121</v>
      </c>
      <c r="D41" s="222"/>
      <c r="E41" s="227">
        <v>0.2</v>
      </c>
      <c r="F41" s="233"/>
      <c r="G41" s="233"/>
      <c r="H41" s="232"/>
      <c r="I41" s="253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50"/>
      <c r="B42" s="218"/>
      <c r="C42" s="244" t="s">
        <v>122</v>
      </c>
      <c r="D42" s="222"/>
      <c r="E42" s="227">
        <v>0.2</v>
      </c>
      <c r="F42" s="233"/>
      <c r="G42" s="233"/>
      <c r="H42" s="232"/>
      <c r="I42" s="253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50"/>
      <c r="B43" s="218"/>
      <c r="C43" s="244" t="s">
        <v>123</v>
      </c>
      <c r="D43" s="222"/>
      <c r="E43" s="227">
        <v>0.2</v>
      </c>
      <c r="F43" s="233"/>
      <c r="G43" s="233"/>
      <c r="H43" s="232"/>
      <c r="I43" s="253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50"/>
      <c r="B44" s="218"/>
      <c r="C44" s="245" t="s">
        <v>110</v>
      </c>
      <c r="D44" s="223"/>
      <c r="E44" s="228">
        <v>3.04</v>
      </c>
      <c r="F44" s="233"/>
      <c r="G44" s="233"/>
      <c r="H44" s="232"/>
      <c r="I44" s="253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50"/>
      <c r="B45" s="218"/>
      <c r="C45" s="244" t="s">
        <v>124</v>
      </c>
      <c r="D45" s="222"/>
      <c r="E45" s="227">
        <v>0.30399999999999999</v>
      </c>
      <c r="F45" s="233"/>
      <c r="G45" s="233"/>
      <c r="H45" s="232"/>
      <c r="I45" s="253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50"/>
      <c r="B46" s="317" t="s">
        <v>125</v>
      </c>
      <c r="C46" s="318"/>
      <c r="D46" s="319"/>
      <c r="E46" s="320"/>
      <c r="F46" s="321"/>
      <c r="G46" s="322"/>
      <c r="H46" s="232"/>
      <c r="I46" s="253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>
        <v>0</v>
      </c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50"/>
      <c r="B47" s="317" t="s">
        <v>126</v>
      </c>
      <c r="C47" s="318"/>
      <c r="D47" s="319"/>
      <c r="E47" s="320"/>
      <c r="F47" s="321"/>
      <c r="G47" s="322"/>
      <c r="H47" s="232"/>
      <c r="I47" s="253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 t="s">
        <v>93</v>
      </c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51">
        <v>7</v>
      </c>
      <c r="B48" s="217" t="s">
        <v>127</v>
      </c>
      <c r="C48" s="243" t="s">
        <v>128</v>
      </c>
      <c r="D48" s="221" t="s">
        <v>129</v>
      </c>
      <c r="E48" s="226">
        <v>9</v>
      </c>
      <c r="F48" s="234"/>
      <c r="G48" s="233">
        <f>ROUND(E48*F48,2)</f>
        <v>0</v>
      </c>
      <c r="H48" s="232" t="s">
        <v>97</v>
      </c>
      <c r="I48" s="253" t="s">
        <v>87</v>
      </c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 t="s">
        <v>88</v>
      </c>
      <c r="AF48" s="206"/>
      <c r="AG48" s="206"/>
      <c r="AH48" s="206"/>
      <c r="AI48" s="206"/>
      <c r="AJ48" s="206"/>
      <c r="AK48" s="206"/>
      <c r="AL48" s="206"/>
      <c r="AM48" s="206">
        <v>21</v>
      </c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51">
        <v>8</v>
      </c>
      <c r="B49" s="217" t="s">
        <v>130</v>
      </c>
      <c r="C49" s="243" t="s">
        <v>131</v>
      </c>
      <c r="D49" s="221" t="s">
        <v>129</v>
      </c>
      <c r="E49" s="226">
        <v>8</v>
      </c>
      <c r="F49" s="234"/>
      <c r="G49" s="233">
        <f>ROUND(E49*F49,2)</f>
        <v>0</v>
      </c>
      <c r="H49" s="232" t="s">
        <v>97</v>
      </c>
      <c r="I49" s="253" t="s">
        <v>87</v>
      </c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88</v>
      </c>
      <c r="AF49" s="206"/>
      <c r="AG49" s="206"/>
      <c r="AH49" s="206"/>
      <c r="AI49" s="206"/>
      <c r="AJ49" s="206"/>
      <c r="AK49" s="206"/>
      <c r="AL49" s="206"/>
      <c r="AM49" s="206">
        <v>21</v>
      </c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50"/>
      <c r="B50" s="317" t="s">
        <v>132</v>
      </c>
      <c r="C50" s="318"/>
      <c r="D50" s="319"/>
      <c r="E50" s="320"/>
      <c r="F50" s="321"/>
      <c r="G50" s="322"/>
      <c r="H50" s="232"/>
      <c r="I50" s="253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>
        <v>0</v>
      </c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2.5" outlineLevel="1">
      <c r="A51" s="251">
        <v>9</v>
      </c>
      <c r="B51" s="217" t="s">
        <v>133</v>
      </c>
      <c r="C51" s="243" t="s">
        <v>134</v>
      </c>
      <c r="D51" s="221" t="s">
        <v>129</v>
      </c>
      <c r="E51" s="226">
        <v>2</v>
      </c>
      <c r="F51" s="234"/>
      <c r="G51" s="233">
        <f>ROUND(E51*F51,2)</f>
        <v>0</v>
      </c>
      <c r="H51" s="232" t="s">
        <v>97</v>
      </c>
      <c r="I51" s="253" t="s">
        <v>87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88</v>
      </c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50"/>
      <c r="B52" s="317" t="s">
        <v>135</v>
      </c>
      <c r="C52" s="318"/>
      <c r="D52" s="319"/>
      <c r="E52" s="320"/>
      <c r="F52" s="321"/>
      <c r="G52" s="322"/>
      <c r="H52" s="232"/>
      <c r="I52" s="253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>
        <v>0</v>
      </c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50"/>
      <c r="B53" s="317" t="s">
        <v>136</v>
      </c>
      <c r="C53" s="318"/>
      <c r="D53" s="319"/>
      <c r="E53" s="320"/>
      <c r="F53" s="321"/>
      <c r="G53" s="322"/>
      <c r="H53" s="232"/>
      <c r="I53" s="253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 t="s">
        <v>93</v>
      </c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50">
        <v>10</v>
      </c>
      <c r="B54" s="218" t="s">
        <v>137</v>
      </c>
      <c r="C54" s="243" t="s">
        <v>138</v>
      </c>
      <c r="D54" s="221" t="s">
        <v>48</v>
      </c>
      <c r="E54" s="229"/>
      <c r="F54" s="234"/>
      <c r="G54" s="233">
        <f>ROUND(E54*F54,2)</f>
        <v>0</v>
      </c>
      <c r="H54" s="232" t="s">
        <v>97</v>
      </c>
      <c r="I54" s="253" t="s">
        <v>87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 t="s">
        <v>88</v>
      </c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>
      <c r="A55" s="249" t="s">
        <v>79</v>
      </c>
      <c r="B55" s="216" t="s">
        <v>59</v>
      </c>
      <c r="C55" s="242" t="s">
        <v>60</v>
      </c>
      <c r="D55" s="220"/>
      <c r="E55" s="225"/>
      <c r="F55" s="323">
        <f>SUM(G56:G89)</f>
        <v>0</v>
      </c>
      <c r="G55" s="324"/>
      <c r="H55" s="231"/>
      <c r="I55" s="252"/>
      <c r="AE55" t="s">
        <v>80</v>
      </c>
    </row>
    <row r="56" spans="1:60" outlineLevel="1">
      <c r="A56" s="250"/>
      <c r="B56" s="325" t="s">
        <v>139</v>
      </c>
      <c r="C56" s="326"/>
      <c r="D56" s="327"/>
      <c r="E56" s="328"/>
      <c r="F56" s="329"/>
      <c r="G56" s="330"/>
      <c r="H56" s="232"/>
      <c r="I56" s="253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>
        <v>0</v>
      </c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51">
        <v>11</v>
      </c>
      <c r="B57" s="217" t="s">
        <v>140</v>
      </c>
      <c r="C57" s="243" t="s">
        <v>141</v>
      </c>
      <c r="D57" s="221" t="s">
        <v>85</v>
      </c>
      <c r="E57" s="226">
        <v>28.38</v>
      </c>
      <c r="F57" s="234"/>
      <c r="G57" s="233">
        <f>ROUND(E57*F57,2)</f>
        <v>0</v>
      </c>
      <c r="H57" s="232" t="s">
        <v>97</v>
      </c>
      <c r="I57" s="253" t="s">
        <v>87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88</v>
      </c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50"/>
      <c r="B58" s="218"/>
      <c r="C58" s="312" t="s">
        <v>142</v>
      </c>
      <c r="D58" s="313"/>
      <c r="E58" s="314"/>
      <c r="F58" s="315"/>
      <c r="G58" s="316"/>
      <c r="H58" s="232"/>
      <c r="I58" s="253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9" t="str">
        <f>C58</f>
        <v>Potrubí včetně tvarovek a zednických výpomocí.</v>
      </c>
      <c r="BB58" s="206"/>
      <c r="BC58" s="206"/>
      <c r="BD58" s="206"/>
      <c r="BE58" s="206"/>
      <c r="BF58" s="206"/>
      <c r="BG58" s="206"/>
      <c r="BH58" s="206"/>
    </row>
    <row r="59" spans="1:60" outlineLevel="1">
      <c r="A59" s="250"/>
      <c r="B59" s="218"/>
      <c r="C59" s="312" t="s">
        <v>143</v>
      </c>
      <c r="D59" s="313"/>
      <c r="E59" s="314"/>
      <c r="F59" s="315"/>
      <c r="G59" s="316"/>
      <c r="H59" s="232"/>
      <c r="I59" s="253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9" t="str">
        <f>C59</f>
        <v>Včetně pomocného lešení o výšce podlahy do 1900 mm a pro zatížení do 1,5 kPa.</v>
      </c>
      <c r="BB59" s="206"/>
      <c r="BC59" s="206"/>
      <c r="BD59" s="206"/>
      <c r="BE59" s="206"/>
      <c r="BF59" s="206"/>
      <c r="BG59" s="206"/>
      <c r="BH59" s="206"/>
    </row>
    <row r="60" spans="1:60" outlineLevel="1">
      <c r="A60" s="250"/>
      <c r="B60" s="218"/>
      <c r="C60" s="244" t="s">
        <v>144</v>
      </c>
      <c r="D60" s="222"/>
      <c r="E60" s="227">
        <v>25.8</v>
      </c>
      <c r="F60" s="233"/>
      <c r="G60" s="233"/>
      <c r="H60" s="232"/>
      <c r="I60" s="253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50"/>
      <c r="B61" s="218"/>
      <c r="C61" s="245" t="s">
        <v>110</v>
      </c>
      <c r="D61" s="223"/>
      <c r="E61" s="228">
        <v>25.8</v>
      </c>
      <c r="F61" s="233"/>
      <c r="G61" s="233"/>
      <c r="H61" s="232"/>
      <c r="I61" s="253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50"/>
      <c r="B62" s="218"/>
      <c r="C62" s="244" t="s">
        <v>145</v>
      </c>
      <c r="D62" s="222"/>
      <c r="E62" s="227">
        <v>2.58</v>
      </c>
      <c r="F62" s="233"/>
      <c r="G62" s="233"/>
      <c r="H62" s="232"/>
      <c r="I62" s="253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51">
        <v>12</v>
      </c>
      <c r="B63" s="217" t="s">
        <v>146</v>
      </c>
      <c r="C63" s="243" t="s">
        <v>147</v>
      </c>
      <c r="D63" s="221" t="s">
        <v>85</v>
      </c>
      <c r="E63" s="226">
        <v>28.38</v>
      </c>
      <c r="F63" s="234"/>
      <c r="G63" s="233">
        <f>ROUND(E63*F63,2)</f>
        <v>0</v>
      </c>
      <c r="H63" s="232" t="s">
        <v>97</v>
      </c>
      <c r="I63" s="253" t="s">
        <v>87</v>
      </c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 t="s">
        <v>88</v>
      </c>
      <c r="AF63" s="206"/>
      <c r="AG63" s="206"/>
      <c r="AH63" s="206"/>
      <c r="AI63" s="206"/>
      <c r="AJ63" s="206"/>
      <c r="AK63" s="206"/>
      <c r="AL63" s="206"/>
      <c r="AM63" s="206">
        <v>21</v>
      </c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50"/>
      <c r="B64" s="218"/>
      <c r="C64" s="312" t="s">
        <v>142</v>
      </c>
      <c r="D64" s="313"/>
      <c r="E64" s="314"/>
      <c r="F64" s="315"/>
      <c r="G64" s="316"/>
      <c r="H64" s="232"/>
      <c r="I64" s="253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9" t="str">
        <f>C64</f>
        <v>Potrubí včetně tvarovek a zednických výpomocí.</v>
      </c>
      <c r="BB64" s="206"/>
      <c r="BC64" s="206"/>
      <c r="BD64" s="206"/>
      <c r="BE64" s="206"/>
      <c r="BF64" s="206"/>
      <c r="BG64" s="206"/>
      <c r="BH64" s="206"/>
    </row>
    <row r="65" spans="1:60" outlineLevel="1">
      <c r="A65" s="250"/>
      <c r="B65" s="218"/>
      <c r="C65" s="312" t="s">
        <v>143</v>
      </c>
      <c r="D65" s="313"/>
      <c r="E65" s="314"/>
      <c r="F65" s="315"/>
      <c r="G65" s="316"/>
      <c r="H65" s="232"/>
      <c r="I65" s="253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9" t="str">
        <f>C65</f>
        <v>Včetně pomocného lešení o výšce podlahy do 1900 mm a pro zatížení do 1,5 kPa.</v>
      </c>
      <c r="BB65" s="206"/>
      <c r="BC65" s="206"/>
      <c r="BD65" s="206"/>
      <c r="BE65" s="206"/>
      <c r="BF65" s="206"/>
      <c r="BG65" s="206"/>
      <c r="BH65" s="206"/>
    </row>
    <row r="66" spans="1:60" outlineLevel="1">
      <c r="A66" s="251">
        <v>13</v>
      </c>
      <c r="B66" s="217" t="s">
        <v>148</v>
      </c>
      <c r="C66" s="243" t="s">
        <v>141</v>
      </c>
      <c r="D66" s="221" t="s">
        <v>85</v>
      </c>
      <c r="E66" s="226">
        <v>7.8650000000000002</v>
      </c>
      <c r="F66" s="234"/>
      <c r="G66" s="233">
        <f>ROUND(E66*F66,2)</f>
        <v>0</v>
      </c>
      <c r="H66" s="232" t="s">
        <v>97</v>
      </c>
      <c r="I66" s="253" t="s">
        <v>87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 t="s">
        <v>88</v>
      </c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50"/>
      <c r="B67" s="218"/>
      <c r="C67" s="312" t="s">
        <v>142</v>
      </c>
      <c r="D67" s="313"/>
      <c r="E67" s="314"/>
      <c r="F67" s="315"/>
      <c r="G67" s="316"/>
      <c r="H67" s="232"/>
      <c r="I67" s="253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9" t="str">
        <f>C67</f>
        <v>Potrubí včetně tvarovek a zednických výpomocí.</v>
      </c>
      <c r="BB67" s="206"/>
      <c r="BC67" s="206"/>
      <c r="BD67" s="206"/>
      <c r="BE67" s="206"/>
      <c r="BF67" s="206"/>
      <c r="BG67" s="206"/>
      <c r="BH67" s="206"/>
    </row>
    <row r="68" spans="1:60" outlineLevel="1">
      <c r="A68" s="250"/>
      <c r="B68" s="218"/>
      <c r="C68" s="312" t="s">
        <v>143</v>
      </c>
      <c r="D68" s="313"/>
      <c r="E68" s="314"/>
      <c r="F68" s="315"/>
      <c r="G68" s="316"/>
      <c r="H68" s="232"/>
      <c r="I68" s="253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9" t="str">
        <f>C68</f>
        <v>Včetně pomocného lešení o výšce podlahy do 1900 mm a pro zatížení do 1,5 kPa.</v>
      </c>
      <c r="BB68" s="206"/>
      <c r="BC68" s="206"/>
      <c r="BD68" s="206"/>
      <c r="BE68" s="206"/>
      <c r="BF68" s="206"/>
      <c r="BG68" s="206"/>
      <c r="BH68" s="206"/>
    </row>
    <row r="69" spans="1:60" outlineLevel="1">
      <c r="A69" s="250"/>
      <c r="B69" s="218"/>
      <c r="C69" s="244" t="s">
        <v>149</v>
      </c>
      <c r="D69" s="222"/>
      <c r="E69" s="227">
        <v>7.15</v>
      </c>
      <c r="F69" s="233"/>
      <c r="G69" s="233"/>
      <c r="H69" s="232"/>
      <c r="I69" s="253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50"/>
      <c r="B70" s="218"/>
      <c r="C70" s="244" t="s">
        <v>150</v>
      </c>
      <c r="D70" s="222"/>
      <c r="E70" s="227">
        <v>0.71499999999999997</v>
      </c>
      <c r="F70" s="233"/>
      <c r="G70" s="233"/>
      <c r="H70" s="232"/>
      <c r="I70" s="253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50"/>
      <c r="B71" s="317" t="s">
        <v>151</v>
      </c>
      <c r="C71" s="318"/>
      <c r="D71" s="319"/>
      <c r="E71" s="320"/>
      <c r="F71" s="321"/>
      <c r="G71" s="322"/>
      <c r="H71" s="232"/>
      <c r="I71" s="253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>
        <v>0</v>
      </c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51">
        <v>14</v>
      </c>
      <c r="B72" s="217" t="s">
        <v>152</v>
      </c>
      <c r="C72" s="243" t="s">
        <v>153</v>
      </c>
      <c r="D72" s="221" t="s">
        <v>129</v>
      </c>
      <c r="E72" s="226">
        <v>8</v>
      </c>
      <c r="F72" s="234"/>
      <c r="G72" s="233">
        <f>ROUND(E72*F72,2)</f>
        <v>0</v>
      </c>
      <c r="H72" s="232" t="s">
        <v>97</v>
      </c>
      <c r="I72" s="253" t="s">
        <v>87</v>
      </c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 t="s">
        <v>88</v>
      </c>
      <c r="AF72" s="206"/>
      <c r="AG72" s="206"/>
      <c r="AH72" s="206"/>
      <c r="AI72" s="206"/>
      <c r="AJ72" s="206"/>
      <c r="AK72" s="206"/>
      <c r="AL72" s="206"/>
      <c r="AM72" s="206">
        <v>21</v>
      </c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50"/>
      <c r="B73" s="317" t="s">
        <v>154</v>
      </c>
      <c r="C73" s="318"/>
      <c r="D73" s="319"/>
      <c r="E73" s="320"/>
      <c r="F73" s="321"/>
      <c r="G73" s="322"/>
      <c r="H73" s="232"/>
      <c r="I73" s="253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>
        <v>0</v>
      </c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51">
        <v>15</v>
      </c>
      <c r="B74" s="217" t="s">
        <v>155</v>
      </c>
      <c r="C74" s="243" t="s">
        <v>156</v>
      </c>
      <c r="D74" s="221" t="s">
        <v>129</v>
      </c>
      <c r="E74" s="226">
        <v>15</v>
      </c>
      <c r="F74" s="234"/>
      <c r="G74" s="233">
        <f>ROUND(E74*F74,2)</f>
        <v>0</v>
      </c>
      <c r="H74" s="232" t="s">
        <v>97</v>
      </c>
      <c r="I74" s="253" t="s">
        <v>87</v>
      </c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 t="s">
        <v>88</v>
      </c>
      <c r="AF74" s="206"/>
      <c r="AG74" s="206"/>
      <c r="AH74" s="206"/>
      <c r="AI74" s="206"/>
      <c r="AJ74" s="206"/>
      <c r="AK74" s="206"/>
      <c r="AL74" s="206"/>
      <c r="AM74" s="206">
        <v>21</v>
      </c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50"/>
      <c r="B75" s="218"/>
      <c r="C75" s="312" t="s">
        <v>157</v>
      </c>
      <c r="D75" s="313"/>
      <c r="E75" s="314"/>
      <c r="F75" s="315"/>
      <c r="G75" s="316"/>
      <c r="H75" s="232"/>
      <c r="I75" s="253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9" t="str">
        <f>C75</f>
        <v>Včetněi vyvedení a upevnění výpustek.</v>
      </c>
      <c r="BB75" s="206"/>
      <c r="BC75" s="206"/>
      <c r="BD75" s="206"/>
      <c r="BE75" s="206"/>
      <c r="BF75" s="206"/>
      <c r="BG75" s="206"/>
      <c r="BH75" s="206"/>
    </row>
    <row r="76" spans="1:60" outlineLevel="1">
      <c r="A76" s="250"/>
      <c r="B76" s="317" t="s">
        <v>158</v>
      </c>
      <c r="C76" s="318"/>
      <c r="D76" s="319"/>
      <c r="E76" s="320"/>
      <c r="F76" s="321"/>
      <c r="G76" s="322"/>
      <c r="H76" s="232"/>
      <c r="I76" s="253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>
        <v>0</v>
      </c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51">
        <v>16</v>
      </c>
      <c r="B77" s="217" t="s">
        <v>159</v>
      </c>
      <c r="C77" s="243" t="s">
        <v>160</v>
      </c>
      <c r="D77" s="221" t="s">
        <v>129</v>
      </c>
      <c r="E77" s="226">
        <v>16</v>
      </c>
      <c r="F77" s="234"/>
      <c r="G77" s="233">
        <f>ROUND(E77*F77,2)</f>
        <v>0</v>
      </c>
      <c r="H77" s="232" t="s">
        <v>97</v>
      </c>
      <c r="I77" s="253" t="s">
        <v>87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 t="s">
        <v>88</v>
      </c>
      <c r="AF77" s="206"/>
      <c r="AG77" s="206"/>
      <c r="AH77" s="206"/>
      <c r="AI77" s="206"/>
      <c r="AJ77" s="206"/>
      <c r="AK77" s="206"/>
      <c r="AL77" s="206"/>
      <c r="AM77" s="206">
        <v>21</v>
      </c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50"/>
      <c r="B78" s="317" t="s">
        <v>161</v>
      </c>
      <c r="C78" s="318"/>
      <c r="D78" s="319"/>
      <c r="E78" s="320"/>
      <c r="F78" s="321"/>
      <c r="G78" s="322"/>
      <c r="H78" s="232"/>
      <c r="I78" s="253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>
        <v>0</v>
      </c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51">
        <v>17</v>
      </c>
      <c r="B79" s="217" t="s">
        <v>162</v>
      </c>
      <c r="C79" s="243" t="s">
        <v>163</v>
      </c>
      <c r="D79" s="221" t="s">
        <v>85</v>
      </c>
      <c r="E79" s="226">
        <v>67.085250000000002</v>
      </c>
      <c r="F79" s="234"/>
      <c r="G79" s="233">
        <f>ROUND(E79*F79,2)</f>
        <v>0</v>
      </c>
      <c r="H79" s="232" t="s">
        <v>164</v>
      </c>
      <c r="I79" s="253" t="s">
        <v>87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 t="s">
        <v>88</v>
      </c>
      <c r="AF79" s="206"/>
      <c r="AG79" s="206"/>
      <c r="AH79" s="206"/>
      <c r="AI79" s="206"/>
      <c r="AJ79" s="206"/>
      <c r="AK79" s="206"/>
      <c r="AL79" s="206"/>
      <c r="AM79" s="206">
        <v>21</v>
      </c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50"/>
      <c r="B80" s="218"/>
      <c r="C80" s="244" t="s">
        <v>165</v>
      </c>
      <c r="D80" s="222"/>
      <c r="E80" s="227">
        <v>6.6449999999999996</v>
      </c>
      <c r="F80" s="233"/>
      <c r="G80" s="233"/>
      <c r="H80" s="232"/>
      <c r="I80" s="253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50"/>
      <c r="B81" s="218"/>
      <c r="C81" s="244" t="s">
        <v>166</v>
      </c>
      <c r="D81" s="222"/>
      <c r="E81" s="227">
        <v>25.844999999999999</v>
      </c>
      <c r="F81" s="233"/>
      <c r="G81" s="233"/>
      <c r="H81" s="232"/>
      <c r="I81" s="253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50"/>
      <c r="B82" s="218"/>
      <c r="C82" s="244" t="s">
        <v>167</v>
      </c>
      <c r="D82" s="222"/>
      <c r="E82" s="227">
        <v>25.844999999999999</v>
      </c>
      <c r="F82" s="233"/>
      <c r="G82" s="233"/>
      <c r="H82" s="232"/>
      <c r="I82" s="253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>
      <c r="A83" s="250"/>
      <c r="B83" s="218"/>
      <c r="C83" s="245" t="s">
        <v>110</v>
      </c>
      <c r="D83" s="223"/>
      <c r="E83" s="228">
        <v>58.335000000000001</v>
      </c>
      <c r="F83" s="233"/>
      <c r="G83" s="233"/>
      <c r="H83" s="232"/>
      <c r="I83" s="253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50"/>
      <c r="B84" s="218"/>
      <c r="C84" s="244" t="s">
        <v>168</v>
      </c>
      <c r="D84" s="222"/>
      <c r="E84" s="227">
        <v>8.7502499999999994</v>
      </c>
      <c r="F84" s="233"/>
      <c r="G84" s="233"/>
      <c r="H84" s="232"/>
      <c r="I84" s="253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51">
        <v>18</v>
      </c>
      <c r="B85" s="217" t="s">
        <v>169</v>
      </c>
      <c r="C85" s="243" t="s">
        <v>170</v>
      </c>
      <c r="D85" s="221" t="s">
        <v>85</v>
      </c>
      <c r="E85" s="226">
        <v>67.085250000000002</v>
      </c>
      <c r="F85" s="234"/>
      <c r="G85" s="233">
        <f>ROUND(E85*F85,2)</f>
        <v>0</v>
      </c>
      <c r="H85" s="232" t="s">
        <v>164</v>
      </c>
      <c r="I85" s="253" t="s">
        <v>87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 t="s">
        <v>88</v>
      </c>
      <c r="AF85" s="206"/>
      <c r="AG85" s="206"/>
      <c r="AH85" s="206"/>
      <c r="AI85" s="206"/>
      <c r="AJ85" s="206"/>
      <c r="AK85" s="206"/>
      <c r="AL85" s="206"/>
      <c r="AM85" s="206">
        <v>21</v>
      </c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>
      <c r="A86" s="251">
        <v>19</v>
      </c>
      <c r="B86" s="217" t="s">
        <v>171</v>
      </c>
      <c r="C86" s="243" t="s">
        <v>172</v>
      </c>
      <c r="D86" s="221" t="s">
        <v>85</v>
      </c>
      <c r="E86" s="226">
        <v>67.085250000000002</v>
      </c>
      <c r="F86" s="234"/>
      <c r="G86" s="233">
        <f>ROUND(E86*F86,2)</f>
        <v>0</v>
      </c>
      <c r="H86" s="232" t="s">
        <v>164</v>
      </c>
      <c r="I86" s="253" t="s">
        <v>87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 t="s">
        <v>88</v>
      </c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>
      <c r="A87" s="250"/>
      <c r="B87" s="317" t="s">
        <v>173</v>
      </c>
      <c r="C87" s="318"/>
      <c r="D87" s="319"/>
      <c r="E87" s="320"/>
      <c r="F87" s="321"/>
      <c r="G87" s="322"/>
      <c r="H87" s="232"/>
      <c r="I87" s="253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>
        <v>0</v>
      </c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50"/>
      <c r="B88" s="317" t="s">
        <v>174</v>
      </c>
      <c r="C88" s="318"/>
      <c r="D88" s="319"/>
      <c r="E88" s="320"/>
      <c r="F88" s="321"/>
      <c r="G88" s="322"/>
      <c r="H88" s="232"/>
      <c r="I88" s="253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 t="s">
        <v>93</v>
      </c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>
      <c r="A89" s="250">
        <v>20</v>
      </c>
      <c r="B89" s="218" t="s">
        <v>175</v>
      </c>
      <c r="C89" s="243" t="s">
        <v>138</v>
      </c>
      <c r="D89" s="221" t="s">
        <v>48</v>
      </c>
      <c r="E89" s="229"/>
      <c r="F89" s="234"/>
      <c r="G89" s="233">
        <f>ROUND(E89*F89,2)</f>
        <v>0</v>
      </c>
      <c r="H89" s="232" t="s">
        <v>97</v>
      </c>
      <c r="I89" s="253" t="s">
        <v>87</v>
      </c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 t="s">
        <v>88</v>
      </c>
      <c r="AF89" s="206"/>
      <c r="AG89" s="206"/>
      <c r="AH89" s="206"/>
      <c r="AI89" s="206"/>
      <c r="AJ89" s="206"/>
      <c r="AK89" s="206"/>
      <c r="AL89" s="206"/>
      <c r="AM89" s="206">
        <v>21</v>
      </c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>
      <c r="A90" s="249" t="s">
        <v>79</v>
      </c>
      <c r="B90" s="216" t="s">
        <v>61</v>
      </c>
      <c r="C90" s="242" t="s">
        <v>62</v>
      </c>
      <c r="D90" s="220"/>
      <c r="E90" s="225"/>
      <c r="F90" s="323">
        <f>SUM(G91:G141)</f>
        <v>0</v>
      </c>
      <c r="G90" s="324"/>
      <c r="H90" s="231"/>
      <c r="I90" s="252"/>
      <c r="AE90" t="s">
        <v>80</v>
      </c>
    </row>
    <row r="91" spans="1:60" outlineLevel="1">
      <c r="A91" s="250"/>
      <c r="B91" s="325" t="s">
        <v>176</v>
      </c>
      <c r="C91" s="326"/>
      <c r="D91" s="327"/>
      <c r="E91" s="328"/>
      <c r="F91" s="329"/>
      <c r="G91" s="330"/>
      <c r="H91" s="232"/>
      <c r="I91" s="253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>
        <v>0</v>
      </c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51">
        <v>21</v>
      </c>
      <c r="B92" s="217" t="s">
        <v>177</v>
      </c>
      <c r="C92" s="243" t="s">
        <v>178</v>
      </c>
      <c r="D92" s="221" t="s">
        <v>179</v>
      </c>
      <c r="E92" s="226">
        <v>7</v>
      </c>
      <c r="F92" s="234"/>
      <c r="G92" s="233">
        <f>ROUND(E92*F92,2)</f>
        <v>0</v>
      </c>
      <c r="H92" s="232" t="s">
        <v>97</v>
      </c>
      <c r="I92" s="253" t="s">
        <v>87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 t="s">
        <v>88</v>
      </c>
      <c r="AF92" s="206"/>
      <c r="AG92" s="206"/>
      <c r="AH92" s="206"/>
      <c r="AI92" s="206"/>
      <c r="AJ92" s="206"/>
      <c r="AK92" s="206"/>
      <c r="AL92" s="206"/>
      <c r="AM92" s="206">
        <v>21</v>
      </c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>
      <c r="A93" s="250"/>
      <c r="B93" s="317" t="s">
        <v>180</v>
      </c>
      <c r="C93" s="318"/>
      <c r="D93" s="319"/>
      <c r="E93" s="320"/>
      <c r="F93" s="321"/>
      <c r="G93" s="322"/>
      <c r="H93" s="232"/>
      <c r="I93" s="253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>
        <v>0</v>
      </c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>
      <c r="A94" s="250"/>
      <c r="B94" s="317" t="s">
        <v>181</v>
      </c>
      <c r="C94" s="318"/>
      <c r="D94" s="319"/>
      <c r="E94" s="320"/>
      <c r="F94" s="321"/>
      <c r="G94" s="322"/>
      <c r="H94" s="232"/>
      <c r="I94" s="253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>
        <v>1</v>
      </c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>
      <c r="A95" s="251">
        <v>22</v>
      </c>
      <c r="B95" s="217" t="s">
        <v>182</v>
      </c>
      <c r="C95" s="243" t="s">
        <v>183</v>
      </c>
      <c r="D95" s="221" t="s">
        <v>129</v>
      </c>
      <c r="E95" s="226">
        <v>8</v>
      </c>
      <c r="F95" s="234"/>
      <c r="G95" s="233">
        <f>ROUND(E95*F95,2)</f>
        <v>0</v>
      </c>
      <c r="H95" s="232" t="s">
        <v>97</v>
      </c>
      <c r="I95" s="253" t="s">
        <v>87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 t="s">
        <v>88</v>
      </c>
      <c r="AF95" s="206"/>
      <c r="AG95" s="206"/>
      <c r="AH95" s="206"/>
      <c r="AI95" s="206"/>
      <c r="AJ95" s="206"/>
      <c r="AK95" s="206"/>
      <c r="AL95" s="206"/>
      <c r="AM95" s="206">
        <v>21</v>
      </c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>
      <c r="A96" s="250"/>
      <c r="B96" s="317" t="s">
        <v>184</v>
      </c>
      <c r="C96" s="318"/>
      <c r="D96" s="319"/>
      <c r="E96" s="320"/>
      <c r="F96" s="321"/>
      <c r="G96" s="322"/>
      <c r="H96" s="232"/>
      <c r="I96" s="253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>
        <v>0</v>
      </c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51">
        <v>23</v>
      </c>
      <c r="B97" s="217" t="s">
        <v>185</v>
      </c>
      <c r="C97" s="243" t="s">
        <v>186</v>
      </c>
      <c r="D97" s="221" t="s">
        <v>179</v>
      </c>
      <c r="E97" s="226">
        <v>1</v>
      </c>
      <c r="F97" s="234"/>
      <c r="G97" s="233">
        <f>ROUND(E97*F97,2)</f>
        <v>0</v>
      </c>
      <c r="H97" s="232" t="s">
        <v>97</v>
      </c>
      <c r="I97" s="253" t="s">
        <v>87</v>
      </c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 t="s">
        <v>88</v>
      </c>
      <c r="AF97" s="206"/>
      <c r="AG97" s="206"/>
      <c r="AH97" s="206"/>
      <c r="AI97" s="206"/>
      <c r="AJ97" s="206"/>
      <c r="AK97" s="206"/>
      <c r="AL97" s="206"/>
      <c r="AM97" s="206">
        <v>21</v>
      </c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50"/>
      <c r="B98" s="218"/>
      <c r="C98" s="244" t="s">
        <v>187</v>
      </c>
      <c r="D98" s="222"/>
      <c r="E98" s="227">
        <v>1</v>
      </c>
      <c r="F98" s="233"/>
      <c r="G98" s="233"/>
      <c r="H98" s="232"/>
      <c r="I98" s="253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>
      <c r="A99" s="250"/>
      <c r="B99" s="317" t="s">
        <v>188</v>
      </c>
      <c r="C99" s="318"/>
      <c r="D99" s="319"/>
      <c r="E99" s="320"/>
      <c r="F99" s="321"/>
      <c r="G99" s="322"/>
      <c r="H99" s="232"/>
      <c r="I99" s="253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>
        <v>0</v>
      </c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51">
        <v>24</v>
      </c>
      <c r="B100" s="217" t="s">
        <v>189</v>
      </c>
      <c r="C100" s="243" t="s">
        <v>190</v>
      </c>
      <c r="D100" s="221" t="s">
        <v>179</v>
      </c>
      <c r="E100" s="226">
        <v>8</v>
      </c>
      <c r="F100" s="234"/>
      <c r="G100" s="233">
        <f>ROUND(E100*F100,2)</f>
        <v>0</v>
      </c>
      <c r="H100" s="232" t="s">
        <v>97</v>
      </c>
      <c r="I100" s="253" t="s">
        <v>87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 t="s">
        <v>88</v>
      </c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50"/>
      <c r="B101" s="317" t="s">
        <v>191</v>
      </c>
      <c r="C101" s="318"/>
      <c r="D101" s="319"/>
      <c r="E101" s="320"/>
      <c r="F101" s="321"/>
      <c r="G101" s="322"/>
      <c r="H101" s="232"/>
      <c r="I101" s="253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>
        <v>0</v>
      </c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50"/>
      <c r="B102" s="317" t="s">
        <v>192</v>
      </c>
      <c r="C102" s="318"/>
      <c r="D102" s="319"/>
      <c r="E102" s="320"/>
      <c r="F102" s="321"/>
      <c r="G102" s="322"/>
      <c r="H102" s="232"/>
      <c r="I102" s="253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>
        <v>1</v>
      </c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51">
        <v>25</v>
      </c>
      <c r="B103" s="217" t="s">
        <v>193</v>
      </c>
      <c r="C103" s="243" t="s">
        <v>194</v>
      </c>
      <c r="D103" s="221" t="s">
        <v>179</v>
      </c>
      <c r="E103" s="226">
        <v>1</v>
      </c>
      <c r="F103" s="234"/>
      <c r="G103" s="233">
        <f>ROUND(E103*F103,2)</f>
        <v>0</v>
      </c>
      <c r="H103" s="232" t="s">
        <v>97</v>
      </c>
      <c r="I103" s="253" t="s">
        <v>87</v>
      </c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 t="s">
        <v>88</v>
      </c>
      <c r="AF103" s="206"/>
      <c r="AG103" s="206"/>
      <c r="AH103" s="206"/>
      <c r="AI103" s="206"/>
      <c r="AJ103" s="206"/>
      <c r="AK103" s="206"/>
      <c r="AL103" s="206"/>
      <c r="AM103" s="206">
        <v>21</v>
      </c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50"/>
      <c r="B104" s="317" t="s">
        <v>195</v>
      </c>
      <c r="C104" s="318"/>
      <c r="D104" s="319"/>
      <c r="E104" s="320"/>
      <c r="F104" s="321"/>
      <c r="G104" s="322"/>
      <c r="H104" s="232"/>
      <c r="I104" s="253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>
        <v>0</v>
      </c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51">
        <v>26</v>
      </c>
      <c r="B105" s="217" t="s">
        <v>196</v>
      </c>
      <c r="C105" s="243" t="s">
        <v>197</v>
      </c>
      <c r="D105" s="221" t="s">
        <v>129</v>
      </c>
      <c r="E105" s="226">
        <v>2</v>
      </c>
      <c r="F105" s="234"/>
      <c r="G105" s="233">
        <f>ROUND(E105*F105,2)</f>
        <v>0</v>
      </c>
      <c r="H105" s="232" t="s">
        <v>97</v>
      </c>
      <c r="I105" s="253" t="s">
        <v>87</v>
      </c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 t="s">
        <v>88</v>
      </c>
      <c r="AF105" s="206"/>
      <c r="AG105" s="206"/>
      <c r="AH105" s="206"/>
      <c r="AI105" s="206"/>
      <c r="AJ105" s="206"/>
      <c r="AK105" s="206"/>
      <c r="AL105" s="206"/>
      <c r="AM105" s="206">
        <v>21</v>
      </c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50"/>
      <c r="B106" s="317" t="s">
        <v>198</v>
      </c>
      <c r="C106" s="318"/>
      <c r="D106" s="319"/>
      <c r="E106" s="320"/>
      <c r="F106" s="321"/>
      <c r="G106" s="322"/>
      <c r="H106" s="232"/>
      <c r="I106" s="253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>
        <v>0</v>
      </c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ht="22.5" outlineLevel="1">
      <c r="A107" s="251">
        <v>27</v>
      </c>
      <c r="B107" s="217" t="s">
        <v>199</v>
      </c>
      <c r="C107" s="243" t="s">
        <v>200</v>
      </c>
      <c r="D107" s="221" t="s">
        <v>129</v>
      </c>
      <c r="E107" s="226">
        <v>7</v>
      </c>
      <c r="F107" s="234"/>
      <c r="G107" s="233">
        <f>ROUND(E107*F107,2)</f>
        <v>0</v>
      </c>
      <c r="H107" s="232" t="s">
        <v>97</v>
      </c>
      <c r="I107" s="253" t="s">
        <v>87</v>
      </c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 t="s">
        <v>88</v>
      </c>
      <c r="AF107" s="206"/>
      <c r="AG107" s="206"/>
      <c r="AH107" s="206"/>
      <c r="AI107" s="206"/>
      <c r="AJ107" s="206"/>
      <c r="AK107" s="206"/>
      <c r="AL107" s="206"/>
      <c r="AM107" s="206">
        <v>21</v>
      </c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50"/>
      <c r="B108" s="218"/>
      <c r="C108" s="312" t="s">
        <v>201</v>
      </c>
      <c r="D108" s="313"/>
      <c r="E108" s="314"/>
      <c r="F108" s="315"/>
      <c r="G108" s="316"/>
      <c r="H108" s="232"/>
      <c r="I108" s="253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9" t="str">
        <f>C108</f>
        <v>Samouzavírací umyvadlový ventil, nástěnný s otočným ramínkem a regulací teploty a zpětnými klapkami</v>
      </c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50"/>
      <c r="B109" s="317" t="s">
        <v>202</v>
      </c>
      <c r="C109" s="318"/>
      <c r="D109" s="319"/>
      <c r="E109" s="320"/>
      <c r="F109" s="321"/>
      <c r="G109" s="322"/>
      <c r="H109" s="232"/>
      <c r="I109" s="253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>
        <v>0</v>
      </c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>
      <c r="A110" s="250"/>
      <c r="B110" s="317" t="s">
        <v>203</v>
      </c>
      <c r="C110" s="318"/>
      <c r="D110" s="319"/>
      <c r="E110" s="320"/>
      <c r="F110" s="321"/>
      <c r="G110" s="322"/>
      <c r="H110" s="232"/>
      <c r="I110" s="253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>
        <v>1</v>
      </c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>
      <c r="A111" s="251">
        <v>28</v>
      </c>
      <c r="B111" s="217" t="s">
        <v>204</v>
      </c>
      <c r="C111" s="243" t="s">
        <v>205</v>
      </c>
      <c r="D111" s="221" t="s">
        <v>129</v>
      </c>
      <c r="E111" s="226">
        <v>2</v>
      </c>
      <c r="F111" s="234"/>
      <c r="G111" s="233">
        <f>ROUND(E111*F111,2)</f>
        <v>0</v>
      </c>
      <c r="H111" s="232" t="s">
        <v>97</v>
      </c>
      <c r="I111" s="253" t="s">
        <v>206</v>
      </c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 t="s">
        <v>88</v>
      </c>
      <c r="AF111" s="206"/>
      <c r="AG111" s="206"/>
      <c r="AH111" s="206"/>
      <c r="AI111" s="206"/>
      <c r="AJ111" s="206"/>
      <c r="AK111" s="206"/>
      <c r="AL111" s="206"/>
      <c r="AM111" s="206">
        <v>21</v>
      </c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50"/>
      <c r="B112" s="317" t="s">
        <v>207</v>
      </c>
      <c r="C112" s="318"/>
      <c r="D112" s="319"/>
      <c r="E112" s="320"/>
      <c r="F112" s="321"/>
      <c r="G112" s="322"/>
      <c r="H112" s="232"/>
      <c r="I112" s="253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>
        <v>0</v>
      </c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51">
        <v>29</v>
      </c>
      <c r="B113" s="217" t="s">
        <v>208</v>
      </c>
      <c r="C113" s="274" t="s">
        <v>238</v>
      </c>
      <c r="D113" s="221" t="s">
        <v>129</v>
      </c>
      <c r="E113" s="226">
        <v>1</v>
      </c>
      <c r="F113" s="234"/>
      <c r="G113" s="233">
        <f>ROUND(E113*F113,2)</f>
        <v>0</v>
      </c>
      <c r="H113" s="232" t="s">
        <v>97</v>
      </c>
      <c r="I113" s="253" t="s">
        <v>206</v>
      </c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 t="s">
        <v>88</v>
      </c>
      <c r="AF113" s="206"/>
      <c r="AG113" s="206"/>
      <c r="AH113" s="206"/>
      <c r="AI113" s="206"/>
      <c r="AJ113" s="206"/>
      <c r="AK113" s="206"/>
      <c r="AL113" s="206"/>
      <c r="AM113" s="206">
        <v>21</v>
      </c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50"/>
      <c r="B114" s="317" t="s">
        <v>209</v>
      </c>
      <c r="C114" s="318"/>
      <c r="D114" s="319"/>
      <c r="E114" s="320"/>
      <c r="F114" s="321"/>
      <c r="G114" s="322"/>
      <c r="H114" s="232"/>
      <c r="I114" s="253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>
        <v>0</v>
      </c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51">
        <v>30</v>
      </c>
      <c r="B115" s="217" t="s">
        <v>210</v>
      </c>
      <c r="C115" s="243" t="s">
        <v>211</v>
      </c>
      <c r="D115" s="221" t="s">
        <v>129</v>
      </c>
      <c r="E115" s="226">
        <v>9</v>
      </c>
      <c r="F115" s="234"/>
      <c r="G115" s="233">
        <f>ROUND(E115*F115,2)</f>
        <v>0</v>
      </c>
      <c r="H115" s="232" t="s">
        <v>97</v>
      </c>
      <c r="I115" s="253" t="s">
        <v>87</v>
      </c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 t="s">
        <v>88</v>
      </c>
      <c r="AF115" s="206"/>
      <c r="AG115" s="206"/>
      <c r="AH115" s="206"/>
      <c r="AI115" s="206"/>
      <c r="AJ115" s="206"/>
      <c r="AK115" s="206"/>
      <c r="AL115" s="206"/>
      <c r="AM115" s="206">
        <v>21</v>
      </c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51">
        <v>31</v>
      </c>
      <c r="B116" s="217" t="s">
        <v>212</v>
      </c>
      <c r="C116" s="274" t="s">
        <v>237</v>
      </c>
      <c r="D116" s="221" t="s">
        <v>129</v>
      </c>
      <c r="E116" s="226">
        <v>8</v>
      </c>
      <c r="F116" s="234"/>
      <c r="G116" s="233">
        <f>ROUND(E116*F116,2)</f>
        <v>0</v>
      </c>
      <c r="H116" s="232"/>
      <c r="I116" s="253" t="s">
        <v>206</v>
      </c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 t="s">
        <v>88</v>
      </c>
      <c r="AF116" s="206"/>
      <c r="AG116" s="206"/>
      <c r="AH116" s="206"/>
      <c r="AI116" s="206"/>
      <c r="AJ116" s="206"/>
      <c r="AK116" s="206"/>
      <c r="AL116" s="206"/>
      <c r="AM116" s="206">
        <v>21</v>
      </c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ht="22.5" outlineLevel="1">
      <c r="A117" s="251">
        <v>32</v>
      </c>
      <c r="B117" s="217" t="s">
        <v>213</v>
      </c>
      <c r="C117" s="243" t="s">
        <v>214</v>
      </c>
      <c r="D117" s="221" t="s">
        <v>129</v>
      </c>
      <c r="E117" s="226">
        <v>1</v>
      </c>
      <c r="F117" s="234"/>
      <c r="G117" s="233">
        <f>ROUND(E117*F117,2)</f>
        <v>0</v>
      </c>
      <c r="H117" s="232" t="s">
        <v>215</v>
      </c>
      <c r="I117" s="253" t="s">
        <v>87</v>
      </c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 t="s">
        <v>88</v>
      </c>
      <c r="AF117" s="206"/>
      <c r="AG117" s="206"/>
      <c r="AH117" s="206"/>
      <c r="AI117" s="206"/>
      <c r="AJ117" s="206"/>
      <c r="AK117" s="206"/>
      <c r="AL117" s="206"/>
      <c r="AM117" s="206">
        <v>21</v>
      </c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2.5" outlineLevel="1">
      <c r="A118" s="251">
        <v>33</v>
      </c>
      <c r="B118" s="217" t="s">
        <v>216</v>
      </c>
      <c r="C118" s="274" t="s">
        <v>235</v>
      </c>
      <c r="D118" s="221" t="s">
        <v>129</v>
      </c>
      <c r="E118" s="226">
        <v>7</v>
      </c>
      <c r="F118" s="234"/>
      <c r="G118" s="233">
        <f>ROUND(E118*F118,2)</f>
        <v>0</v>
      </c>
      <c r="H118" s="232" t="s">
        <v>215</v>
      </c>
      <c r="I118" s="253" t="s">
        <v>217</v>
      </c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 t="s">
        <v>88</v>
      </c>
      <c r="AF118" s="206"/>
      <c r="AG118" s="206"/>
      <c r="AH118" s="206"/>
      <c r="AI118" s="206"/>
      <c r="AJ118" s="206"/>
      <c r="AK118" s="206"/>
      <c r="AL118" s="206"/>
      <c r="AM118" s="206">
        <v>21</v>
      </c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>
      <c r="A119" s="250"/>
      <c r="B119" s="218"/>
      <c r="C119" s="312" t="s">
        <v>218</v>
      </c>
      <c r="D119" s="313"/>
      <c r="E119" s="314"/>
      <c r="F119" s="315"/>
      <c r="G119" s="316"/>
      <c r="H119" s="232"/>
      <c r="I119" s="253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9" t="str">
        <f>C119</f>
        <v>Vlastnosti</v>
      </c>
      <c r="BB119" s="206"/>
      <c r="BC119" s="206"/>
      <c r="BD119" s="206"/>
      <c r="BE119" s="206"/>
      <c r="BF119" s="206"/>
      <c r="BG119" s="206"/>
      <c r="BH119" s="206"/>
    </row>
    <row r="120" spans="1:60" outlineLevel="1">
      <c r="A120" s="250"/>
      <c r="B120" s="218"/>
      <c r="C120" s="312" t="s">
        <v>219</v>
      </c>
      <c r="D120" s="339"/>
      <c r="E120" s="339"/>
      <c r="F120" s="339"/>
      <c r="G120" s="340"/>
      <c r="H120" s="232"/>
      <c r="I120" s="253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>
      <c r="A121" s="250"/>
      <c r="B121" s="218"/>
      <c r="C121" s="312" t="s">
        <v>220</v>
      </c>
      <c r="D121" s="313"/>
      <c r="E121" s="314"/>
      <c r="F121" s="315"/>
      <c r="G121" s="316"/>
      <c r="H121" s="232"/>
      <c r="I121" s="253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9" t="str">
        <f t="shared" ref="BA121:BA127" si="0">C121</f>
        <v>antivandalové provedení</v>
      </c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50"/>
      <c r="B122" s="218"/>
      <c r="C122" s="312" t="s">
        <v>221</v>
      </c>
      <c r="D122" s="313"/>
      <c r="E122" s="314"/>
      <c r="F122" s="315"/>
      <c r="G122" s="316"/>
      <c r="H122" s="232"/>
      <c r="I122" s="253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9" t="str">
        <f t="shared" si="0"/>
        <v>použití pro věznice</v>
      </c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50"/>
      <c r="B123" s="218"/>
      <c r="C123" s="312" t="s">
        <v>222</v>
      </c>
      <c r="D123" s="313"/>
      <c r="E123" s="314"/>
      <c r="F123" s="315"/>
      <c r="G123" s="316"/>
      <c r="H123" s="232"/>
      <c r="I123" s="253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9" t="str">
        <f t="shared" si="0"/>
        <v>na podlaze stojící WC kónického tvaru k uchycení na stěnu</v>
      </c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50"/>
      <c r="B124" s="218"/>
      <c r="C124" s="312" t="s">
        <v>223</v>
      </c>
      <c r="D124" s="313"/>
      <c r="E124" s="314"/>
      <c r="F124" s="315"/>
      <c r="G124" s="316"/>
      <c r="H124" s="232"/>
      <c r="I124" s="253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9" t="str">
        <f t="shared" si="0"/>
        <v>montáž přes závitové tyče (M10, délka 190 mm) z druhé strany stěny</v>
      </c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50"/>
      <c r="B125" s="218"/>
      <c r="C125" s="312" t="s">
        <v>224</v>
      </c>
      <c r="D125" s="313"/>
      <c r="E125" s="314"/>
      <c r="F125" s="315"/>
      <c r="G125" s="316"/>
      <c r="H125" s="232"/>
      <c r="I125" s="253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9" t="str">
        <f t="shared" si="0"/>
        <v>materiál CrNi 18/10 (AISI - 304), tloušťka 1,2 mm</v>
      </c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50"/>
      <c r="B126" s="218"/>
      <c r="C126" s="312" t="s">
        <v>225</v>
      </c>
      <c r="D126" s="313"/>
      <c r="E126" s="314"/>
      <c r="F126" s="315"/>
      <c r="G126" s="316"/>
      <c r="H126" s="232"/>
      <c r="I126" s="253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9" t="str">
        <f t="shared" si="0"/>
        <v>vyztužené polyuretanem (snížená hlučnost, zvýšená pevnost)</v>
      </c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50"/>
      <c r="B127" s="218"/>
      <c r="C127" s="312" t="s">
        <v>226</v>
      </c>
      <c r="D127" s="313"/>
      <c r="E127" s="314"/>
      <c r="F127" s="315"/>
      <c r="G127" s="316"/>
      <c r="H127" s="232"/>
      <c r="I127" s="253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9" t="str">
        <f t="shared" si="0"/>
        <v>povrch matný</v>
      </c>
      <c r="BB127" s="206"/>
      <c r="BC127" s="206"/>
      <c r="BD127" s="206"/>
      <c r="BE127" s="206"/>
      <c r="BF127" s="206"/>
      <c r="BG127" s="206"/>
      <c r="BH127" s="206"/>
    </row>
    <row r="128" spans="1:60" ht="22.5" outlineLevel="1">
      <c r="A128" s="251">
        <v>34</v>
      </c>
      <c r="B128" s="271" t="s">
        <v>233</v>
      </c>
      <c r="C128" s="274" t="s">
        <v>236</v>
      </c>
      <c r="D128" s="272" t="s">
        <v>129</v>
      </c>
      <c r="E128" s="273">
        <v>1</v>
      </c>
      <c r="F128" s="234"/>
      <c r="G128" s="233">
        <f>ROUND(E128*F128,2)</f>
        <v>0</v>
      </c>
      <c r="H128" s="232" t="s">
        <v>215</v>
      </c>
      <c r="I128" s="253" t="s">
        <v>217</v>
      </c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 t="s">
        <v>88</v>
      </c>
      <c r="AF128" s="206"/>
      <c r="AG128" s="206"/>
      <c r="AH128" s="206"/>
      <c r="AI128" s="206"/>
      <c r="AJ128" s="206"/>
      <c r="AK128" s="206"/>
      <c r="AL128" s="206"/>
      <c r="AM128" s="206">
        <v>21</v>
      </c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>
      <c r="A129" s="250"/>
      <c r="B129" s="218"/>
      <c r="C129" s="312" t="s">
        <v>218</v>
      </c>
      <c r="D129" s="313"/>
      <c r="E129" s="314"/>
      <c r="F129" s="315"/>
      <c r="G129" s="316"/>
      <c r="H129" s="232"/>
      <c r="I129" s="253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9" t="str">
        <f>C129</f>
        <v>Vlastnosti</v>
      </c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50"/>
      <c r="B130" s="218"/>
      <c r="C130" s="312" t="s">
        <v>219</v>
      </c>
      <c r="D130" s="339"/>
      <c r="E130" s="339"/>
      <c r="F130" s="339"/>
      <c r="G130" s="340"/>
      <c r="H130" s="232"/>
      <c r="I130" s="253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>
      <c r="A131" s="250"/>
      <c r="B131" s="218"/>
      <c r="C131" s="312" t="s">
        <v>220</v>
      </c>
      <c r="D131" s="313"/>
      <c r="E131" s="314"/>
      <c r="F131" s="315"/>
      <c r="G131" s="316"/>
      <c r="H131" s="232"/>
      <c r="I131" s="253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9" t="str">
        <f t="shared" ref="BA131:BA138" si="1">C131</f>
        <v>antivandalové provedení</v>
      </c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50"/>
      <c r="B132" s="218"/>
      <c r="C132" s="312" t="s">
        <v>221</v>
      </c>
      <c r="D132" s="313"/>
      <c r="E132" s="314"/>
      <c r="F132" s="315"/>
      <c r="G132" s="316"/>
      <c r="H132" s="232"/>
      <c r="I132" s="253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9" t="str">
        <f t="shared" si="1"/>
        <v>použití pro věznice</v>
      </c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50"/>
      <c r="B133" s="218"/>
      <c r="C133" s="312" t="s">
        <v>234</v>
      </c>
      <c r="D133" s="313"/>
      <c r="E133" s="314"/>
      <c r="F133" s="315"/>
      <c r="G133" s="316"/>
      <c r="H133" s="232"/>
      <c r="I133" s="253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9" t="str">
        <f t="shared" si="1"/>
        <v>se splachovací nádržkou - manuální splachování 4/6 L</v>
      </c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50"/>
      <c r="B134" s="218"/>
      <c r="C134" s="312" t="s">
        <v>222</v>
      </c>
      <c r="D134" s="313"/>
      <c r="E134" s="314"/>
      <c r="F134" s="315"/>
      <c r="G134" s="316"/>
      <c r="H134" s="232"/>
      <c r="I134" s="253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9" t="str">
        <f t="shared" si="1"/>
        <v>na podlaze stojící WC kónického tvaru k uchycení na stěnu</v>
      </c>
      <c r="BB134" s="206"/>
      <c r="BC134" s="206"/>
      <c r="BD134" s="206"/>
      <c r="BE134" s="206"/>
      <c r="BF134" s="206"/>
      <c r="BG134" s="206"/>
      <c r="BH134" s="206"/>
    </row>
    <row r="135" spans="1:60" outlineLevel="1">
      <c r="A135" s="250"/>
      <c r="B135" s="218"/>
      <c r="C135" s="312" t="s">
        <v>223</v>
      </c>
      <c r="D135" s="313"/>
      <c r="E135" s="314"/>
      <c r="F135" s="315"/>
      <c r="G135" s="316"/>
      <c r="H135" s="232"/>
      <c r="I135" s="253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9" t="str">
        <f t="shared" si="1"/>
        <v>montáž přes závitové tyče (M10, délka 190 mm) z druhé strany stěny</v>
      </c>
      <c r="BB135" s="206"/>
      <c r="BC135" s="206"/>
      <c r="BD135" s="206"/>
      <c r="BE135" s="206"/>
      <c r="BF135" s="206"/>
      <c r="BG135" s="206"/>
      <c r="BH135" s="206"/>
    </row>
    <row r="136" spans="1:60" outlineLevel="1">
      <c r="A136" s="250"/>
      <c r="B136" s="218"/>
      <c r="C136" s="312" t="s">
        <v>224</v>
      </c>
      <c r="D136" s="313"/>
      <c r="E136" s="314"/>
      <c r="F136" s="315"/>
      <c r="G136" s="316"/>
      <c r="H136" s="232"/>
      <c r="I136" s="253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9" t="str">
        <f t="shared" si="1"/>
        <v>materiál CrNi 18/10 (AISI - 304), tloušťka 1,2 mm</v>
      </c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50"/>
      <c r="B137" s="218"/>
      <c r="C137" s="312" t="s">
        <v>225</v>
      </c>
      <c r="D137" s="313"/>
      <c r="E137" s="314"/>
      <c r="F137" s="315"/>
      <c r="G137" s="316"/>
      <c r="H137" s="232"/>
      <c r="I137" s="253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9" t="str">
        <f t="shared" si="1"/>
        <v>vyztužené polyuretanem (snížená hlučnost, zvýšená pevnost)</v>
      </c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50"/>
      <c r="B138" s="218"/>
      <c r="C138" s="312" t="s">
        <v>226</v>
      </c>
      <c r="D138" s="313"/>
      <c r="E138" s="314"/>
      <c r="F138" s="315"/>
      <c r="G138" s="316"/>
      <c r="H138" s="232"/>
      <c r="I138" s="253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9" t="str">
        <f t="shared" si="1"/>
        <v>povrch matný</v>
      </c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50"/>
      <c r="B139" s="317" t="s">
        <v>227</v>
      </c>
      <c r="C139" s="318"/>
      <c r="D139" s="319"/>
      <c r="E139" s="320"/>
      <c r="F139" s="321"/>
      <c r="G139" s="322"/>
      <c r="H139" s="232"/>
      <c r="I139" s="253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>
        <v>0</v>
      </c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>
      <c r="A140" s="250"/>
      <c r="B140" s="317" t="s">
        <v>174</v>
      </c>
      <c r="C140" s="318"/>
      <c r="D140" s="319"/>
      <c r="E140" s="320"/>
      <c r="F140" s="321"/>
      <c r="G140" s="322"/>
      <c r="H140" s="232"/>
      <c r="I140" s="253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 t="s">
        <v>93</v>
      </c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ht="13.5" outlineLevel="1" thickBot="1">
      <c r="A141" s="259">
        <v>35</v>
      </c>
      <c r="B141" s="260" t="s">
        <v>228</v>
      </c>
      <c r="C141" s="261" t="s">
        <v>138</v>
      </c>
      <c r="D141" s="262" t="s">
        <v>48</v>
      </c>
      <c r="E141" s="263"/>
      <c r="F141" s="264"/>
      <c r="G141" s="265">
        <f>ROUND(E141*F141,2)</f>
        <v>0</v>
      </c>
      <c r="H141" s="266" t="s">
        <v>97</v>
      </c>
      <c r="I141" s="267" t="s">
        <v>87</v>
      </c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 t="s">
        <v>88</v>
      </c>
      <c r="AF141" s="206"/>
      <c r="AG141" s="206"/>
      <c r="AH141" s="206"/>
      <c r="AI141" s="206"/>
      <c r="AJ141" s="206"/>
      <c r="AK141" s="206"/>
      <c r="AL141" s="206"/>
      <c r="AM141" s="206">
        <v>21</v>
      </c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>
      <c r="A142" s="207"/>
      <c r="B142" s="219" t="s">
        <v>219</v>
      </c>
      <c r="C142" s="246" t="s">
        <v>219</v>
      </c>
      <c r="D142" s="224"/>
      <c r="E142" s="230"/>
      <c r="F142" s="235"/>
      <c r="G142" s="235"/>
      <c r="H142" s="236"/>
      <c r="I142" s="235"/>
    </row>
    <row r="143" spans="1:60" hidden="1">
      <c r="C143" s="247"/>
      <c r="D143" s="185"/>
    </row>
    <row r="144" spans="1:60" ht="13.5" hidden="1" thickBot="1">
      <c r="A144" s="237"/>
      <c r="B144" s="238" t="s">
        <v>229</v>
      </c>
      <c r="C144" s="248"/>
      <c r="D144" s="239"/>
      <c r="E144" s="240"/>
      <c r="F144" s="240"/>
      <c r="G144" s="241">
        <f>F8+F18+F55+F90</f>
        <v>0</v>
      </c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  <row r="5001" spans="4:4">
      <c r="D5001" s="185"/>
    </row>
    <row r="5002" spans="4:4">
      <c r="D5002" s="185"/>
    </row>
    <row r="5003" spans="4:4">
      <c r="D5003" s="185"/>
    </row>
    <row r="5004" spans="4:4">
      <c r="D5004" s="185"/>
    </row>
    <row r="5005" spans="4:4">
      <c r="D5005" s="185"/>
    </row>
    <row r="5006" spans="4:4">
      <c r="D5006" s="185"/>
    </row>
    <row r="5007" spans="4:4">
      <c r="D5007" s="185"/>
    </row>
    <row r="5008" spans="4:4">
      <c r="D5008" s="185"/>
    </row>
    <row r="5009" spans="4:4">
      <c r="D5009" s="185"/>
    </row>
    <row r="5010" spans="4:4">
      <c r="D5010" s="185"/>
    </row>
  </sheetData>
  <mergeCells count="70">
    <mergeCell ref="B12:G12"/>
    <mergeCell ref="C129:G129"/>
    <mergeCell ref="C130:G130"/>
    <mergeCell ref="C131:G131"/>
    <mergeCell ref="C132:G132"/>
    <mergeCell ref="C120:G120"/>
    <mergeCell ref="A1:G1"/>
    <mergeCell ref="C7:G7"/>
    <mergeCell ref="F8:G8"/>
    <mergeCell ref="B9:G9"/>
    <mergeCell ref="B10:G10"/>
    <mergeCell ref="B52:G52"/>
    <mergeCell ref="B13:G13"/>
    <mergeCell ref="B15:G15"/>
    <mergeCell ref="B16:G16"/>
    <mergeCell ref="F18:G18"/>
    <mergeCell ref="B19:G19"/>
    <mergeCell ref="C21:G21"/>
    <mergeCell ref="C33:G33"/>
    <mergeCell ref="C35:G35"/>
    <mergeCell ref="B46:G46"/>
    <mergeCell ref="B47:G47"/>
    <mergeCell ref="B50:G50"/>
    <mergeCell ref="C75:G75"/>
    <mergeCell ref="B53:G53"/>
    <mergeCell ref="F55:G55"/>
    <mergeCell ref="B56:G56"/>
    <mergeCell ref="C58:G58"/>
    <mergeCell ref="C59:G59"/>
    <mergeCell ref="C64:G64"/>
    <mergeCell ref="C65:G65"/>
    <mergeCell ref="C67:G67"/>
    <mergeCell ref="C68:G68"/>
    <mergeCell ref="B71:G71"/>
    <mergeCell ref="B73:G73"/>
    <mergeCell ref="B102:G102"/>
    <mergeCell ref="B76:G76"/>
    <mergeCell ref="B78:G78"/>
    <mergeCell ref="B87:G87"/>
    <mergeCell ref="B88:G88"/>
    <mergeCell ref="F90:G90"/>
    <mergeCell ref="B91:G91"/>
    <mergeCell ref="B93:G93"/>
    <mergeCell ref="B94:G94"/>
    <mergeCell ref="B96:G96"/>
    <mergeCell ref="B99:G99"/>
    <mergeCell ref="B101:G101"/>
    <mergeCell ref="C124:G124"/>
    <mergeCell ref="B104:G104"/>
    <mergeCell ref="B106:G106"/>
    <mergeCell ref="C108:G108"/>
    <mergeCell ref="B109:G109"/>
    <mergeCell ref="B110:G110"/>
    <mergeCell ref="B112:G112"/>
    <mergeCell ref="B114:G114"/>
    <mergeCell ref="C119:G119"/>
    <mergeCell ref="C121:G121"/>
    <mergeCell ref="C122:G122"/>
    <mergeCell ref="C123:G123"/>
    <mergeCell ref="C125:G125"/>
    <mergeCell ref="C126:G126"/>
    <mergeCell ref="C127:G127"/>
    <mergeCell ref="B139:G139"/>
    <mergeCell ref="B140:G140"/>
    <mergeCell ref="C133:G133"/>
    <mergeCell ref="C134:G134"/>
    <mergeCell ref="C135:G135"/>
    <mergeCell ref="C136:G136"/>
    <mergeCell ref="C137:G137"/>
    <mergeCell ref="C138:G138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D.1.4</vt:lpstr>
      <vt:lpstr>D.1.4 ZTI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'D.1.4 ZTI Pol'!Oblast_tisku</vt:lpstr>
      <vt:lpstr>'Rekapitulace Objekt D.1.4'!Oblast_tisku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HP-4720s</dc:creator>
  <cp:lastModifiedBy>V</cp:lastModifiedBy>
  <cp:lastPrinted>2012-06-29T07:38:16Z</cp:lastPrinted>
  <dcterms:created xsi:type="dcterms:W3CDTF">2009-04-08T07:15:50Z</dcterms:created>
  <dcterms:modified xsi:type="dcterms:W3CDTF">2017-01-27T08:55:46Z</dcterms:modified>
</cp:coreProperties>
</file>