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Pol'!$A$1:$W$156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G41" i="1"/>
  <c r="H41" i="1" s="1"/>
  <c r="I41" i="1" s="1"/>
  <c r="F41" i="1"/>
  <c r="G40" i="1"/>
  <c r="F40" i="1"/>
  <c r="G39" i="1"/>
  <c r="F39" i="1"/>
  <c r="G146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4" i="12"/>
  <c r="I14" i="12"/>
  <c r="K14" i="12"/>
  <c r="M14" i="12"/>
  <c r="O14" i="12"/>
  <c r="Q14" i="12"/>
  <c r="V14" i="12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1" i="12"/>
  <c r="O21" i="12"/>
  <c r="G22" i="12"/>
  <c r="I22" i="12"/>
  <c r="I21" i="12" s="1"/>
  <c r="K22" i="12"/>
  <c r="K21" i="12" s="1"/>
  <c r="M22" i="12"/>
  <c r="M21" i="12" s="1"/>
  <c r="O22" i="12"/>
  <c r="Q22" i="12"/>
  <c r="Q21" i="12" s="1"/>
  <c r="V22" i="12"/>
  <c r="V21" i="12" s="1"/>
  <c r="G24" i="12"/>
  <c r="G23" i="12" s="1"/>
  <c r="I24" i="12"/>
  <c r="I23" i="12" s="1"/>
  <c r="K24" i="12"/>
  <c r="M24" i="12"/>
  <c r="O24" i="12"/>
  <c r="O23" i="12" s="1"/>
  <c r="Q24" i="12"/>
  <c r="Q23" i="12" s="1"/>
  <c r="V24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5" i="12"/>
  <c r="I45" i="12"/>
  <c r="K45" i="12"/>
  <c r="K23" i="12" s="1"/>
  <c r="M45" i="12"/>
  <c r="O45" i="12"/>
  <c r="Q45" i="12"/>
  <c r="V45" i="12"/>
  <c r="V23" i="12" s="1"/>
  <c r="G47" i="12"/>
  <c r="I47" i="12"/>
  <c r="K47" i="12"/>
  <c r="M47" i="12"/>
  <c r="O47" i="12"/>
  <c r="Q47" i="12"/>
  <c r="V47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5" i="12"/>
  <c r="K65" i="12"/>
  <c r="O65" i="12"/>
  <c r="V65" i="12"/>
  <c r="G66" i="12"/>
  <c r="I66" i="12"/>
  <c r="I65" i="12" s="1"/>
  <c r="K66" i="12"/>
  <c r="M66" i="12"/>
  <c r="M65" i="12" s="1"/>
  <c r="O66" i="12"/>
  <c r="Q66" i="12"/>
  <c r="Q65" i="12" s="1"/>
  <c r="V66" i="12"/>
  <c r="G68" i="12"/>
  <c r="I68" i="12"/>
  <c r="I67" i="12" s="1"/>
  <c r="K68" i="12"/>
  <c r="M68" i="12"/>
  <c r="O68" i="12"/>
  <c r="Q68" i="12"/>
  <c r="Q67" i="12" s="1"/>
  <c r="V68" i="12"/>
  <c r="G70" i="12"/>
  <c r="M70" i="12" s="1"/>
  <c r="I70" i="12"/>
  <c r="K70" i="12"/>
  <c r="K67" i="12" s="1"/>
  <c r="O70" i="12"/>
  <c r="Q70" i="12"/>
  <c r="V70" i="12"/>
  <c r="V67" i="12" s="1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O67" i="12" s="1"/>
  <c r="Q73" i="12"/>
  <c r="V73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K85" i="12"/>
  <c r="V85" i="12"/>
  <c r="G86" i="12"/>
  <c r="I86" i="12"/>
  <c r="I85" i="12" s="1"/>
  <c r="K86" i="12"/>
  <c r="M86" i="12"/>
  <c r="O86" i="12"/>
  <c r="Q86" i="12"/>
  <c r="Q85" i="12" s="1"/>
  <c r="V86" i="12"/>
  <c r="G88" i="12"/>
  <c r="G85" i="12" s="1"/>
  <c r="I88" i="12"/>
  <c r="K88" i="12"/>
  <c r="O88" i="12"/>
  <c r="O85" i="12" s="1"/>
  <c r="Q88" i="12"/>
  <c r="V88" i="12"/>
  <c r="G90" i="12"/>
  <c r="I90" i="12"/>
  <c r="K90" i="12"/>
  <c r="M90" i="12"/>
  <c r="O90" i="12"/>
  <c r="Q90" i="12"/>
  <c r="V90" i="12"/>
  <c r="K91" i="12"/>
  <c r="V91" i="12"/>
  <c r="G92" i="12"/>
  <c r="I92" i="12"/>
  <c r="I91" i="12" s="1"/>
  <c r="K92" i="12"/>
  <c r="M92" i="12"/>
  <c r="O92" i="12"/>
  <c r="Q92" i="12"/>
  <c r="Q91" i="12" s="1"/>
  <c r="V92" i="12"/>
  <c r="G94" i="12"/>
  <c r="G91" i="12" s="1"/>
  <c r="I94" i="12"/>
  <c r="K94" i="12"/>
  <c r="O94" i="12"/>
  <c r="O91" i="12" s="1"/>
  <c r="Q94" i="12"/>
  <c r="V94" i="12"/>
  <c r="G96" i="12"/>
  <c r="I96" i="12"/>
  <c r="K96" i="12"/>
  <c r="M96" i="12"/>
  <c r="O96" i="12"/>
  <c r="Q96" i="12"/>
  <c r="V96" i="12"/>
  <c r="G98" i="12"/>
  <c r="I98" i="12"/>
  <c r="I97" i="12" s="1"/>
  <c r="K98" i="12"/>
  <c r="M98" i="12"/>
  <c r="O98" i="12"/>
  <c r="Q98" i="12"/>
  <c r="Q97" i="12" s="1"/>
  <c r="V98" i="12"/>
  <c r="G100" i="12"/>
  <c r="G97" i="12" s="1"/>
  <c r="I100" i="12"/>
  <c r="K100" i="12"/>
  <c r="O100" i="12"/>
  <c r="O97" i="12" s="1"/>
  <c r="Q100" i="12"/>
  <c r="V100" i="12"/>
  <c r="G102" i="12"/>
  <c r="I102" i="12"/>
  <c r="K102" i="12"/>
  <c r="M102" i="12"/>
  <c r="O102" i="12"/>
  <c r="Q102" i="12"/>
  <c r="V102" i="12"/>
  <c r="G104" i="12"/>
  <c r="M104" i="12" s="1"/>
  <c r="I104" i="12"/>
  <c r="K104" i="12"/>
  <c r="K97" i="12" s="1"/>
  <c r="O104" i="12"/>
  <c r="Q104" i="12"/>
  <c r="V104" i="12"/>
  <c r="V97" i="12" s="1"/>
  <c r="G106" i="12"/>
  <c r="I106" i="12"/>
  <c r="K106" i="12"/>
  <c r="M106" i="12"/>
  <c r="O106" i="12"/>
  <c r="Q106" i="12"/>
  <c r="V106" i="12"/>
  <c r="G111" i="12"/>
  <c r="M111" i="12" s="1"/>
  <c r="I111" i="12"/>
  <c r="K111" i="12"/>
  <c r="O111" i="12"/>
  <c r="Q111" i="12"/>
  <c r="V111" i="12"/>
  <c r="G113" i="12"/>
  <c r="M113" i="12" s="1"/>
  <c r="I113" i="12"/>
  <c r="K113" i="12"/>
  <c r="K112" i="12" s="1"/>
  <c r="O113" i="12"/>
  <c r="O112" i="12" s="1"/>
  <c r="Q113" i="12"/>
  <c r="V113" i="12"/>
  <c r="V112" i="12" s="1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I112" i="12" s="1"/>
  <c r="K116" i="12"/>
  <c r="M116" i="12"/>
  <c r="O116" i="12"/>
  <c r="Q116" i="12"/>
  <c r="Q112" i="12" s="1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O119" i="12"/>
  <c r="G120" i="12"/>
  <c r="I120" i="12"/>
  <c r="I119" i="12" s="1"/>
  <c r="K120" i="12"/>
  <c r="M120" i="12"/>
  <c r="O120" i="12"/>
  <c r="Q120" i="12"/>
  <c r="Q119" i="12" s="1"/>
  <c r="V120" i="12"/>
  <c r="G121" i="12"/>
  <c r="M121" i="12" s="1"/>
  <c r="I121" i="12"/>
  <c r="K121" i="12"/>
  <c r="K119" i="12" s="1"/>
  <c r="O121" i="12"/>
  <c r="Q121" i="12"/>
  <c r="V121" i="12"/>
  <c r="V119" i="12" s="1"/>
  <c r="G123" i="12"/>
  <c r="G122" i="12" s="1"/>
  <c r="I123" i="12"/>
  <c r="K123" i="12"/>
  <c r="K122" i="12" s="1"/>
  <c r="O123" i="12"/>
  <c r="O122" i="12" s="1"/>
  <c r="Q123" i="12"/>
  <c r="V123" i="12"/>
  <c r="V122" i="12" s="1"/>
  <c r="G124" i="12"/>
  <c r="I124" i="12"/>
  <c r="I122" i="12" s="1"/>
  <c r="K124" i="12"/>
  <c r="M124" i="12"/>
  <c r="O124" i="12"/>
  <c r="Q124" i="12"/>
  <c r="Q122" i="12" s="1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5" i="12"/>
  <c r="G134" i="12" s="1"/>
  <c r="I135" i="12"/>
  <c r="K135" i="12"/>
  <c r="K134" i="12" s="1"/>
  <c r="O135" i="12"/>
  <c r="O134" i="12" s="1"/>
  <c r="Q135" i="12"/>
  <c r="V135" i="12"/>
  <c r="V134" i="12" s="1"/>
  <c r="G136" i="12"/>
  <c r="I136" i="12"/>
  <c r="I134" i="12" s="1"/>
  <c r="K136" i="12"/>
  <c r="M136" i="12"/>
  <c r="O136" i="12"/>
  <c r="Q136" i="12"/>
  <c r="Q134" i="12" s="1"/>
  <c r="V136" i="12"/>
  <c r="G137" i="12"/>
  <c r="M137" i="12" s="1"/>
  <c r="I137" i="12"/>
  <c r="K137" i="12"/>
  <c r="O137" i="12"/>
  <c r="Q137" i="12"/>
  <c r="V137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AE146" i="12"/>
  <c r="I20" i="1"/>
  <c r="I19" i="1"/>
  <c r="I18" i="1"/>
  <c r="I17" i="1"/>
  <c r="I16" i="1"/>
  <c r="I61" i="1"/>
  <c r="J60" i="1" s="1"/>
  <c r="F42" i="1"/>
  <c r="G23" i="1" s="1"/>
  <c r="A23" i="1" s="1"/>
  <c r="A24" i="1" s="1"/>
  <c r="G24" i="1" s="1"/>
  <c r="G42" i="1"/>
  <c r="G25" i="1" s="1"/>
  <c r="A25" i="1" s="1"/>
  <c r="A26" i="1" s="1"/>
  <c r="G26" i="1" s="1"/>
  <c r="H40" i="1"/>
  <c r="I40" i="1" s="1"/>
  <c r="H39" i="1"/>
  <c r="I39" i="1" s="1"/>
  <c r="I42" i="1" s="1"/>
  <c r="J51" i="1" l="1"/>
  <c r="J55" i="1"/>
  <c r="J53" i="1"/>
  <c r="J50" i="1"/>
  <c r="J52" i="1"/>
  <c r="J54" i="1"/>
  <c r="J59" i="1"/>
  <c r="J49" i="1"/>
  <c r="J57" i="1"/>
  <c r="G28" i="1"/>
  <c r="A27" i="1"/>
  <c r="A29" i="1" s="1"/>
  <c r="G29" i="1" s="1"/>
  <c r="G27" i="1" s="1"/>
  <c r="M67" i="12"/>
  <c r="M119" i="12"/>
  <c r="M112" i="12"/>
  <c r="M23" i="12"/>
  <c r="G67" i="12"/>
  <c r="AF146" i="12"/>
  <c r="M135" i="12"/>
  <c r="M134" i="12" s="1"/>
  <c r="M123" i="12"/>
  <c r="M122" i="12" s="1"/>
  <c r="G112" i="12"/>
  <c r="M100" i="12"/>
  <c r="M97" i="12" s="1"/>
  <c r="M94" i="12"/>
  <c r="M91" i="12" s="1"/>
  <c r="M88" i="12"/>
  <c r="M85" i="12" s="1"/>
  <c r="M9" i="12"/>
  <c r="M8" i="12" s="1"/>
  <c r="J56" i="1"/>
  <c r="J58" i="1"/>
  <c r="J40" i="1"/>
  <c r="J41" i="1"/>
  <c r="J39" i="1"/>
  <c r="J42" i="1" s="1"/>
  <c r="H42" i="1"/>
  <c r="I21" i="1"/>
  <c r="J28" i="1"/>
  <c r="J26" i="1"/>
  <c r="G38" i="1"/>
  <c r="F38" i="1"/>
  <c r="J23" i="1"/>
  <c r="J24" i="1"/>
  <c r="J25" i="1"/>
  <c r="J27" i="1"/>
  <c r="E24" i="1"/>
  <c r="E26" i="1"/>
  <c r="J6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<sst xmlns="http://schemas.openxmlformats.org/spreadsheetml/2006/main" count="725" uniqueCount="310">
  <si>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</si>
  <si>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</si>
  <si>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</si>
  <si>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</si>
  <si>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</si>
  <si>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</si>
  <si>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</si>
  <si>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</si>
  <si>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</si>
  <si>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</si>
  <si>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</si>
  <si>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</si>
  <si>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</si>
  <si>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</si>
  <si>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</si>
  <si>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</si>
  <si>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</si>
  <si>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</si>
  <si>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</si>
  <si>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</si>
  <si>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</si>
  <si>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</si>
  <si>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</si>
  <si>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</si>
  <si>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</si>
  <si>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</si>
  <si>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</si>
  <si>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</si>
  <si>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</si>
  <si>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</si>
  <si>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</si>
  <si>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</si>
  <si>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</si>
  <si>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</si>
  <si>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</si>
  <si>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</si>
  <si>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</si>
  <si>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</si>
  <si>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</si>
  <si>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</si>
  <si>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</si>
  <si>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</si>
  <si>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</si>
  <si>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</si>
  <si>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rozpočet I. Etapa</t>
  </si>
  <si>
    <t>Oprava střechy</t>
  </si>
  <si>
    <t>Objekt:</t>
  </si>
  <si>
    <t>Rozpočet:</t>
  </si>
  <si>
    <t>017</t>
  </si>
  <si>
    <t>Ostrava - Oprava plochých střech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</si>
  <si>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</si>
  <si>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</si>
  <si>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</si>
  <si>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</si>
  <si>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</si>
  <si>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</si>
  <si>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</si>
  <si>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</si>
  <si>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</si>
  <si>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</si>
  <si>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</si>
  <si>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</si>
  <si>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</si>
  <si>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</si>
  <si>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</si>
  <si>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</si>
  <si>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</si>
  <si>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721</t>
  </si>
  <si>
    <t>Vnitřní kanalizace</t>
  </si>
  <si>
    <t>764</t>
  </si>
  <si>
    <t>Konstrukce klempířské</t>
  </si>
  <si>
    <t>767</t>
  </si>
  <si>
    <t>Konstrukce zámečnické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</si>
  <si>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</si>
  <si>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</si>
  <si>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</si>
  <si>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</si>
  <si>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</si>
  <si>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</si>
  <si>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</si>
  <si>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</si>
  <si>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</si>
  <si>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</si>
  <si>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</si>
  <si>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</si>
  <si>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</si>
  <si>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</si>
  <si>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</si>
  <si>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</si>
  <si>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</si>
  <si>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</si>
  <si>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</si>
  <si>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</si>
  <si>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</si>
  <si>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</si>
  <si>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</si>
  <si>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</si>
  <si>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</si>
  <si>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</si>
  <si>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</si>
  <si>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</si>
  <si>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</si>
  <si>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</si>
  <si>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</si>
  <si>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</si>
  <si>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</si>
  <si>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622454511R00</t>
  </si>
  <si>
    <t>Oprava vnějších omítek cement.,hladkých do 50 %</t>
  </si>
  <si>
    <t>m2</t>
  </si>
  <si>
    <t>RTS 17/ I</t>
  </si>
  <si>
    <t>POL1_</t>
  </si>
  <si>
    <t>S1 - B : 99,8*,75</t>
  </si>
  <si>
    <t>VV</t>
  </si>
  <si>
    <t>S2 - B : 33,4*,8</t>
  </si>
  <si>
    <t>S3 - B : 45,4*,8</t>
  </si>
  <si>
    <t>S1 - C : 13,2*,8</t>
  </si>
  <si>
    <t>632477123R00</t>
  </si>
  <si>
    <t>Reprofil.polymercement.maltou,tl.do10 mm+penetrace</t>
  </si>
  <si>
    <t>S1 - C : 6,5*,7</t>
  </si>
  <si>
    <t>,5*5</t>
  </si>
  <si>
    <t>62000001</t>
  </si>
  <si>
    <t>A - Stávajííc komín, vyspravení zdiva vč. krycí desky, viz TZ a výkres I-102</t>
  </si>
  <si>
    <t>soubor</t>
  </si>
  <si>
    <t>Vlastní</t>
  </si>
  <si>
    <t>Kalkul</t>
  </si>
  <si>
    <t>A : 1</t>
  </si>
  <si>
    <t>62000002</t>
  </si>
  <si>
    <t>D - Oprava bet. patek pro konstrukci STA, viz TZ a výkres I-102</t>
  </si>
  <si>
    <t>D : 1</t>
  </si>
  <si>
    <t>95000001</t>
  </si>
  <si>
    <t>Záchytný systém proti pádu osob, kompletní provedení vč. návrhu spec. firmou</t>
  </si>
  <si>
    <t>962032641R00</t>
  </si>
  <si>
    <t>Bourání zdiva komínového z cihel na MC</t>
  </si>
  <si>
    <t>m3</t>
  </si>
  <si>
    <t>S1 : 1,1*,45*,75</t>
  </si>
  <si>
    <t>2,35*,45*,75</t>
  </si>
  <si>
    <t>1,06*,45*,75</t>
  </si>
  <si>
    <t>,45*,45*,75*8</t>
  </si>
  <si>
    <t>1,05*,45*,75</t>
  </si>
  <si>
    <t>1,32*,45*,75</t>
  </si>
  <si>
    <t>,75*,45*,75</t>
  </si>
  <si>
    <t>3,18*,45*,75</t>
  </si>
  <si>
    <t>1,08*,45*,75</t>
  </si>
  <si>
    <t>1,95*,45*,75</t>
  </si>
  <si>
    <t>1,35*,45*,75</t>
  </si>
  <si>
    <t>S2 : ,45*,45*1*3</t>
  </si>
  <si>
    <t>1,45*,5*1*3</t>
  </si>
  <si>
    <t>S3 : ,45*,45*1,1*5</t>
  </si>
  <si>
    <t>712300832RT1</t>
  </si>
  <si>
    <t>Odstranění povlakové krytiny střech do 10° 2vrstvé,  včetně textilie, z ploch jednotlivě do 10 m2</t>
  </si>
  <si>
    <t>S2 : 141</t>
  </si>
  <si>
    <t>S3 : 142</t>
  </si>
  <si>
    <t>712300833RT1</t>
  </si>
  <si>
    <t>Odstranění povlakové krytiny střech do 10° 3vrstvé, z ploch jednotlivě do 10 m2</t>
  </si>
  <si>
    <t>S1 : 520</t>
  </si>
  <si>
    <t>713100832R00</t>
  </si>
  <si>
    <t>Odstr. tepelné izolace z min. desek tl. do 200 mm</t>
  </si>
  <si>
    <t>721210823R00</t>
  </si>
  <si>
    <t>Demontáž střešní vpusti DN 125</t>
  </si>
  <si>
    <t>kus</t>
  </si>
  <si>
    <t>S1 : 4</t>
  </si>
  <si>
    <t>S3 : 1</t>
  </si>
  <si>
    <t>764323820R00</t>
  </si>
  <si>
    <t>Demont. oplech. okapů, živičná krytina, rš 250 mm</t>
  </si>
  <si>
    <t>m</t>
  </si>
  <si>
    <t>K5 : 18,6</t>
  </si>
  <si>
    <t>764334850R00</t>
  </si>
  <si>
    <t>Demontáž lemování zdí plochých střech,rš 200 mm</t>
  </si>
  <si>
    <t>K3 : 170,2</t>
  </si>
  <si>
    <t>764345831R00</t>
  </si>
  <si>
    <t>Demontáž ventilačních nástavců D do 150 mm, do 30°</t>
  </si>
  <si>
    <t>K4 : 70</t>
  </si>
  <si>
    <t>764430840R00</t>
  </si>
  <si>
    <t>Demontáž oplechování zdí,rš od 330 do 500 mm</t>
  </si>
  <si>
    <t>K1 : 21</t>
  </si>
  <si>
    <t>764430850R00</t>
  </si>
  <si>
    <t>Demontáž oplechování zdí,rš 600 mm</t>
  </si>
  <si>
    <t>K2 : 13,4</t>
  </si>
  <si>
    <t>767996801R00</t>
  </si>
  <si>
    <t>Demontáž atypických ocelových konstr. do 50 kg</t>
  </si>
  <si>
    <t>kg</t>
  </si>
  <si>
    <t>Z1 : 40</t>
  </si>
  <si>
    <t>Z2 : 50</t>
  </si>
  <si>
    <t>S1 : 20</t>
  </si>
  <si>
    <t>S2 : 45</t>
  </si>
  <si>
    <t>999281111R00</t>
  </si>
  <si>
    <t>Přesun hmot pro opravy a údržbu do výšky 25 m</t>
  </si>
  <si>
    <t>t</t>
  </si>
  <si>
    <t>POL7_</t>
  </si>
  <si>
    <t>712311101RZ1</t>
  </si>
  <si>
    <t>Povlaková krytina střech do 10°, za studena ALP, 1 x nátěr - včetně dodávky ALP</t>
  </si>
  <si>
    <t>Položka pořadí 21 : 803,00000</t>
  </si>
  <si>
    <t>712341559RV1</t>
  </si>
  <si>
    <t>Povlaková krytina střech do 10°, NAIP přitavením, 1 vrstva - včetně dodávky</t>
  </si>
  <si>
    <t>712348105RT3</t>
  </si>
  <si>
    <t>Prostup parozábranou s manžetou z afaltového pásu, průměr prostupu 110 mm</t>
  </si>
  <si>
    <t>712373111RS1</t>
  </si>
  <si>
    <t>Krytina střech do 10° fólie, 6 kotev/m2, na beton, tl. izolace do 160 mm, fólie ve specifikaci</t>
  </si>
  <si>
    <t>712378101RT3</t>
  </si>
  <si>
    <t>Komínek odvětrání kanalizace s manžetou z PVC, pro DN 110 mm</t>
  </si>
  <si>
    <t>K4 : 51+15+4</t>
  </si>
  <si>
    <t>712391171RZ1</t>
  </si>
  <si>
    <t xml:space="preserve">Povlaková krytina střech do 10°, podklad. textilie, 1 vrstva - včetně dodávky textilie </t>
  </si>
  <si>
    <t>721273200RT3</t>
  </si>
  <si>
    <t>283220012R</t>
  </si>
  <si>
    <t>Fólie izolační tl. 1,5 mm š. 1600 mm, PVC-P s PES výztuží, šedá</t>
  </si>
  <si>
    <t>SPCM</t>
  </si>
  <si>
    <t>POL3_</t>
  </si>
  <si>
    <t>Položka pořadí 21 : 803,00000*1,1</t>
  </si>
  <si>
    <t>998712203R00</t>
  </si>
  <si>
    <t>Přesun hmot pro povlakové krytiny, výšky do 24 m</t>
  </si>
  <si>
    <t>713141125R00</t>
  </si>
  <si>
    <t>Izolace tepelná střech, desky, na lepidlo PUK</t>
  </si>
  <si>
    <t>63140208R</t>
  </si>
  <si>
    <t>Deska střešní těžká 1000x600x50 mm</t>
  </si>
  <si>
    <t>Položka pořadí 27 : 520,00000*1,03</t>
  </si>
  <si>
    <t>998713203R00</t>
  </si>
  <si>
    <t>Přesun hmot pro izolace tepelné, výšky do 24 m</t>
  </si>
  <si>
    <t>721234111RT2</t>
  </si>
  <si>
    <t>721234143RT3</t>
  </si>
  <si>
    <t>998721203R00</t>
  </si>
  <si>
    <t>Přesun hmot pro vnitřní kanalizaci, výšky do 24 m</t>
  </si>
  <si>
    <t>764918231R00</t>
  </si>
  <si>
    <t>Z+M okapů z lak.pl. živič. fól.krytina, rš 250 mm</t>
  </si>
  <si>
    <t>764918331R00</t>
  </si>
  <si>
    <t>Z+M.lemov.z lak.plech.na plochých střech. rš 200</t>
  </si>
  <si>
    <t>K3 : 125+33+12,2</t>
  </si>
  <si>
    <t>764918953R00</t>
  </si>
  <si>
    <t>Z+M stř.dilat.z lak. plechu jednodílné, rš 800 mm</t>
  </si>
  <si>
    <t>764928302R00</t>
  </si>
  <si>
    <t>Z+M oplechování zdí z plechu, rš 300 mm</t>
  </si>
  <si>
    <t>13851068R</t>
  </si>
  <si>
    <t>Tabule plechová FOP/PLX tl.0,6mm 670x2000</t>
  </si>
  <si>
    <t>K5 : 18,6*,25*1,1</t>
  </si>
  <si>
    <t>K3 : (125+33+12,2)*,2*1,1</t>
  </si>
  <si>
    <t>K2 : 13,4*,8*1,1</t>
  </si>
  <si>
    <t>K1 : 21*,3*1,1</t>
  </si>
  <si>
    <t>998764203R00</t>
  </si>
  <si>
    <t>Přesun hmot pro klempířské konstr., výšky do 24 m</t>
  </si>
  <si>
    <t>76700001</t>
  </si>
  <si>
    <t>S1 - Odstranění stáv. nátěru, očištění, provedení nové nátěru v odstínu RAL, rozměr cca 1000 x 2000 mm, mřížové dveře (KATR)</t>
  </si>
  <si>
    <t xml:space="preserve">ks    </t>
  </si>
  <si>
    <t>76700002</t>
  </si>
  <si>
    <t>S2 - Odstranění stáv. nátěru, očištění, provedení nové nátěru v odstínu RAL, stáv. nosná ocelová konstrukce pro STA</t>
  </si>
  <si>
    <t>76700003</t>
  </si>
  <si>
    <t>Z1 - Nové schodiště pro vstup do strojovny, viz výpis výrobků</t>
  </si>
  <si>
    <t>76700004</t>
  </si>
  <si>
    <t>Z2 - Schody mezi střechami S2 a S3, viz výpis výrobků</t>
  </si>
  <si>
    <t>76700005</t>
  </si>
  <si>
    <t>Z7 - Nové venkovní ocelové dveře vč. ocelové zárubně, viz výpis výrobků</t>
  </si>
  <si>
    <t>998767203R00</t>
  </si>
  <si>
    <t>Přesun hmot pro zámečnické konstr., výšky do 24 m</t>
  </si>
  <si>
    <t>M2100001</t>
  </si>
  <si>
    <t>Demontáž a zpětná montáž bezpečnostních kamer</t>
  </si>
  <si>
    <t>M2100002</t>
  </si>
  <si>
    <t>Demontáž a zpětná montáž hromosvodu</t>
  </si>
  <si>
    <t>979990107R00</t>
  </si>
  <si>
    <t>Poplatek za skládku suti - směs betonu,cihel,dřeva</t>
  </si>
  <si>
    <t>979990121R00</t>
  </si>
  <si>
    <t>Poplatek za skládku suti - asfaltové pásy</t>
  </si>
  <si>
    <t>979990122R00</t>
  </si>
  <si>
    <t>Poplatek za skládku suti - PVC střešní krytina</t>
  </si>
  <si>
    <t>979990144R00</t>
  </si>
  <si>
    <t>Poplatek za skládku suti - minerální vata</t>
  </si>
  <si>
    <t>979087112R00</t>
  </si>
  <si>
    <t>Nakládání suti na dopravní prostředky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</si>
  <si>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</si>
  <si>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</si>
  <si>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</si>
  <si>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</si>
  <si>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</si>
  <si>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</si>
  <si>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</si>
  <si>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</si>
  <si>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</si>
  <si>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</si>
  <si>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</si>
  <si>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</si>
  <si>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</si>
  <si>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005121010R</t>
  </si>
  <si>
    <t>Vybudování zařízení staveniště</t>
  </si>
  <si>
    <t>Soubor</t>
  </si>
  <si>
    <t>Indiv</t>
  </si>
  <si>
    <t>POL99_2</t>
  </si>
  <si>
    <t>005121011R</t>
  </si>
  <si>
    <t>Vybudování zařízení staveniště pro JKSO 801 až 803</t>
  </si>
  <si>
    <t>005121020R</t>
  </si>
  <si>
    <t xml:space="preserve">Provoz zařízení staveniště </t>
  </si>
  <si>
    <t>005121030R</t>
  </si>
  <si>
    <t>Odstranění zařízení staveniště</t>
  </si>
  <si>
    <t>005122 R</t>
  </si>
  <si>
    <t>Provozní vlivy</t>
  </si>
  <si>
    <t>POL99_1</t>
  </si>
  <si>
    <t>005122010R</t>
  </si>
  <si>
    <t xml:space="preserve">Provoz objednatele </t>
  </si>
  <si>
    <t>005124010R</t>
  </si>
  <si>
    <t>Koordinační činnost</t>
  </si>
  <si>
    <t>005211040R</t>
  </si>
  <si>
    <t xml:space="preserve">Užívání veřejných ploch a prostranství  </t>
  </si>
  <si>
    <t>00523  R</t>
  </si>
  <si>
    <t>Zkoušky a revize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</si>
  <si>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</si>
  <si>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</si>
  <si>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</si>
  <si>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</si>
  <si>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</si>
  <si>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</si>
  <si>
    <t>Souprava ventilační střešní HL, souprava větrací hlavice  D 110 mm</t>
  </si>
  <si>
    <t>Vtok střešní pro pochůznou střechu, živičný pás, nerez mřížka D 160 mm</t>
  </si>
  <si>
    <t>Vtok střešní pro plochou střechu, HL 63P/ s PVC izolační přirubou, D 75,110,125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</si>
</sst>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48</v>
      </c>
      <c r="E2" s="227" t="s">
        <v>49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46</v>
      </c>
      <c r="C3" s="81"/>
      <c r="D3" s="84" t="s">
        <v>43</v>
      </c>
      <c r="E3" s="230" t="s">
        <v>45</v>
      </c>
      <c r="F3" s="231"/>
      <c r="G3" s="231"/>
      <c r="H3" s="231"/>
      <c r="I3" s="231"/>
      <c r="J3" s="232"/>
    </row>
    <row r="4" spans="1:15" ht="23.25" customHeight="1" x14ac:dyDescent="0.2">
      <c r="A4" s="79">
        <v>524</v>
      </c>
      <c r="B4" s="85" t="s">
        <v>47</v>
      </c>
      <c r="C4" s="86"/>
      <c r="D4" s="87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SUMIF(F49:F60,A16,I49:I60)+SUMIF(F49:F60,"PSU",I49:I60)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SUMIF(F49:F60,A17,I49:I60)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SUMIF(F49:F60,A18,I49:I60)</f>
        <v>0</v>
      </c>
      <c r="J18" s="211"/>
    </row>
    <row r="19" spans="1:10" ht="23.25" customHeight="1" x14ac:dyDescent="0.2">
      <c r="A19" s="141" t="s">
        <v>78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SUMIF(F49:F60,A19,I49:I60)</f>
        <v>0</v>
      </c>
      <c r="J19" s="211"/>
    </row>
    <row r="20" spans="1:10" ht="23.25" customHeight="1" x14ac:dyDescent="0.2">
      <c r="A20" s="141" t="s">
        <v>79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SUMIF(F49:F60,A20,I49:I60)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50</v>
      </c>
      <c r="C39" s="197"/>
      <c r="D39" s="198"/>
      <c r="E39" s="198"/>
      <c r="F39" s="105">
        <f>'1 1 Pol'!AE146</f>
        <v>0</v>
      </c>
      <c r="G39" s="106">
        <f>'1 1 Pol'!AF146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43</v>
      </c>
      <c r="C40" s="199" t="s">
        <v>45</v>
      </c>
      <c r="D40" s="200"/>
      <c r="E40" s="200"/>
      <c r="F40" s="110">
        <f>'1 1 Pol'!AE146</f>
        <v>0</v>
      </c>
      <c r="G40" s="111">
        <f>'1 1 Pol'!AF146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'1 1 Pol'!AE146</f>
        <v>0</v>
      </c>
      <c r="G41" s="107">
        <f>'1 1 Pol'!AF146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51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54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55</v>
      </c>
      <c r="C49" s="195" t="s">
        <v>56</v>
      </c>
      <c r="D49" s="196"/>
      <c r="E49" s="196"/>
      <c r="F49" s="137" t="s">
        <v>26</v>
      </c>
      <c r="G49" s="138"/>
      <c r="H49" s="138"/>
      <c r="I49" s="138">
        <f>'1 1 Pol'!G8</f>
        <v>0</v>
      </c>
      <c r="J49" s="135" t="str">
        <f>IF(I61=0,"",I49/I61*100)</f>
        <v/>
      </c>
    </row>
    <row r="50" spans="1:10" ht="25.5" customHeight="1" x14ac:dyDescent="0.2">
      <c r="A50" s="127"/>
      <c r="B50" s="132" t="s">
        <v>57</v>
      </c>
      <c r="C50" s="195" t="s">
        <v>58</v>
      </c>
      <c r="D50" s="196"/>
      <c r="E50" s="196"/>
      <c r="F50" s="137" t="s">
        <v>26</v>
      </c>
      <c r="G50" s="138"/>
      <c r="H50" s="138"/>
      <c r="I50" s="138">
        <f>'1 1 Pol'!G21</f>
        <v>0</v>
      </c>
      <c r="J50" s="135" t="str">
        <f>IF(I61=0,"",I50/I61*100)</f>
        <v/>
      </c>
    </row>
    <row r="51" spans="1:10" ht="25.5" customHeight="1" x14ac:dyDescent="0.2">
      <c r="A51" s="127"/>
      <c r="B51" s="132" t="s">
        <v>59</v>
      </c>
      <c r="C51" s="195" t="s">
        <v>60</v>
      </c>
      <c r="D51" s="196"/>
      <c r="E51" s="196"/>
      <c r="F51" s="137" t="s">
        <v>26</v>
      </c>
      <c r="G51" s="138"/>
      <c r="H51" s="138"/>
      <c r="I51" s="138">
        <f>'1 1 Pol'!G23</f>
        <v>0</v>
      </c>
      <c r="J51" s="135" t="str">
        <f>IF(I61=0,"",I51/I61*100)</f>
        <v/>
      </c>
    </row>
    <row r="52" spans="1:10" ht="25.5" customHeight="1" x14ac:dyDescent="0.2">
      <c r="A52" s="127"/>
      <c r="B52" s="132" t="s">
        <v>61</v>
      </c>
      <c r="C52" s="195" t="s">
        <v>62</v>
      </c>
      <c r="D52" s="196"/>
      <c r="E52" s="196"/>
      <c r="F52" s="137" t="s">
        <v>26</v>
      </c>
      <c r="G52" s="138"/>
      <c r="H52" s="138"/>
      <c r="I52" s="138">
        <f>'1 1 Pol'!G65</f>
        <v>0</v>
      </c>
      <c r="J52" s="135" t="str">
        <f>IF(I61=0,"",I52/I61*100)</f>
        <v/>
      </c>
    </row>
    <row r="53" spans="1:10" ht="25.5" customHeight="1" x14ac:dyDescent="0.2">
      <c r="A53" s="127"/>
      <c r="B53" s="132" t="s">
        <v>63</v>
      </c>
      <c r="C53" s="195" t="s">
        <v>64</v>
      </c>
      <c r="D53" s="196"/>
      <c r="E53" s="196"/>
      <c r="F53" s="137" t="s">
        <v>27</v>
      </c>
      <c r="G53" s="138"/>
      <c r="H53" s="138"/>
      <c r="I53" s="138">
        <f>'1 1 Pol'!G67</f>
        <v>0</v>
      </c>
      <c r="J53" s="135" t="str">
        <f>IF(I61=0,"",I53/I61*100)</f>
        <v/>
      </c>
    </row>
    <row r="54" spans="1:10" ht="25.5" customHeight="1" x14ac:dyDescent="0.2">
      <c r="A54" s="127"/>
      <c r="B54" s="132" t="s">
        <v>65</v>
      </c>
      <c r="C54" s="195" t="s">
        <v>66</v>
      </c>
      <c r="D54" s="196"/>
      <c r="E54" s="196"/>
      <c r="F54" s="137" t="s">
        <v>27</v>
      </c>
      <c r="G54" s="138"/>
      <c r="H54" s="138"/>
      <c r="I54" s="138">
        <f>'1 1 Pol'!G85</f>
        <v>0</v>
      </c>
      <c r="J54" s="135" t="str">
        <f>IF(I61=0,"",I54/I61*100)</f>
        <v/>
      </c>
    </row>
    <row r="55" spans="1:10" ht="25.5" customHeight="1" x14ac:dyDescent="0.2">
      <c r="A55" s="127"/>
      <c r="B55" s="132" t="s">
        <v>67</v>
      </c>
      <c r="C55" s="195" t="s">
        <v>68</v>
      </c>
      <c r="D55" s="196"/>
      <c r="E55" s="196"/>
      <c r="F55" s="137" t="s">
        <v>27</v>
      </c>
      <c r="G55" s="138"/>
      <c r="H55" s="138"/>
      <c r="I55" s="138">
        <f>'1 1 Pol'!G91</f>
        <v>0</v>
      </c>
      <c r="J55" s="135" t="str">
        <f>IF(I61=0,"",I55/I61*100)</f>
        <v/>
      </c>
    </row>
    <row r="56" spans="1:10" ht="25.5" customHeight="1" x14ac:dyDescent="0.2">
      <c r="A56" s="127"/>
      <c r="B56" s="132" t="s">
        <v>69</v>
      </c>
      <c r="C56" s="195" t="s">
        <v>70</v>
      </c>
      <c r="D56" s="196"/>
      <c r="E56" s="196"/>
      <c r="F56" s="137" t="s">
        <v>27</v>
      </c>
      <c r="G56" s="138"/>
      <c r="H56" s="138"/>
      <c r="I56" s="138">
        <f>'1 1 Pol'!G97</f>
        <v>0</v>
      </c>
      <c r="J56" s="135" t="str">
        <f>IF(I61=0,"",I56/I61*100)</f>
        <v/>
      </c>
    </row>
    <row r="57" spans="1:10" ht="25.5" customHeight="1" x14ac:dyDescent="0.2">
      <c r="A57" s="127"/>
      <c r="B57" s="132" t="s">
        <v>71</v>
      </c>
      <c r="C57" s="195" t="s">
        <v>72</v>
      </c>
      <c r="D57" s="196"/>
      <c r="E57" s="196"/>
      <c r="F57" s="137" t="s">
        <v>27</v>
      </c>
      <c r="G57" s="138"/>
      <c r="H57" s="138"/>
      <c r="I57" s="138">
        <f>'1 1 Pol'!G112</f>
        <v>0</v>
      </c>
      <c r="J57" s="135" t="str">
        <f>IF(I61=0,"",I57/I61*100)</f>
        <v/>
      </c>
    </row>
    <row r="58" spans="1:10" ht="25.5" customHeight="1" x14ac:dyDescent="0.2">
      <c r="A58" s="127"/>
      <c r="B58" s="132" t="s">
        <v>73</v>
      </c>
      <c r="C58" s="195" t="s">
        <v>74</v>
      </c>
      <c r="D58" s="196"/>
      <c r="E58" s="196"/>
      <c r="F58" s="137" t="s">
        <v>28</v>
      </c>
      <c r="G58" s="138"/>
      <c r="H58" s="138"/>
      <c r="I58" s="138">
        <f>'1 1 Pol'!G119</f>
        <v>0</v>
      </c>
      <c r="J58" s="135" t="str">
        <f>IF(I61=0,"",I58/I61*100)</f>
        <v/>
      </c>
    </row>
    <row r="59" spans="1:10" ht="25.5" customHeight="1" x14ac:dyDescent="0.2">
      <c r="A59" s="127"/>
      <c r="B59" s="132" t="s">
        <v>75</v>
      </c>
      <c r="C59" s="195" t="s">
        <v>76</v>
      </c>
      <c r="D59" s="196"/>
      <c r="E59" s="196"/>
      <c r="F59" s="137" t="s">
        <v>77</v>
      </c>
      <c r="G59" s="138"/>
      <c r="H59" s="138"/>
      <c r="I59" s="138">
        <f>'1 1 Pol'!G122</f>
        <v>0</v>
      </c>
      <c r="J59" s="135" t="str">
        <f>IF(I61=0,"",I59/I61*100)</f>
        <v/>
      </c>
    </row>
    <row r="60" spans="1:10" ht="25.5" customHeight="1" x14ac:dyDescent="0.2">
      <c r="A60" s="127"/>
      <c r="B60" s="132" t="s">
        <v>78</v>
      </c>
      <c r="C60" s="195" t="s">
        <v>29</v>
      </c>
      <c r="D60" s="196"/>
      <c r="E60" s="196"/>
      <c r="F60" s="137" t="s">
        <v>78</v>
      </c>
      <c r="G60" s="138"/>
      <c r="H60" s="138"/>
      <c r="I60" s="138">
        <f>'1 1 Pol'!G134</f>
        <v>0</v>
      </c>
      <c r="J60" s="135" t="str">
        <f>IF(I61=0,"",I60/I61*100)</f>
        <v/>
      </c>
    </row>
    <row r="61" spans="1:10" ht="25.5" customHeight="1" x14ac:dyDescent="0.2">
      <c r="A61" s="128"/>
      <c r="B61" s="133" t="s">
        <v>1</v>
      </c>
      <c r="C61" s="133"/>
      <c r="D61" s="134"/>
      <c r="E61" s="134"/>
      <c r="F61" s="139"/>
      <c r="G61" s="140"/>
      <c r="H61" s="140"/>
      <c r="I61" s="140">
        <f>SUM(I49:I60)</f>
        <v>0</v>
      </c>
      <c r="J61" s="136">
        <f>SUM(J49:J60)</f>
        <v>0</v>
      </c>
    </row>
    <row r="62" spans="1:10" x14ac:dyDescent="0.2">
      <c r="F62" s="92"/>
      <c r="G62" s="91"/>
      <c r="H62" s="92"/>
      <c r="I62" s="91"/>
      <c r="J62" s="93"/>
    </row>
    <row r="63" spans="1:10" x14ac:dyDescent="0.2">
      <c r="F63" s="92"/>
      <c r="G63" s="91"/>
      <c r="H63" s="92"/>
      <c r="I63" s="91"/>
      <c r="J63" s="93"/>
    </row>
    <row r="64" spans="1:10" x14ac:dyDescent="0.2">
      <c r="F64" s="92"/>
      <c r="G64" s="91"/>
      <c r="H64" s="92"/>
      <c r="I64" s="91"/>
      <c r="J64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92" sqref="C92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80</v>
      </c>
    </row>
    <row r="2" spans="1:60" ht="24.95" customHeight="1" x14ac:dyDescent="0.2">
      <c r="A2" s="143" t="s">
        <v>8</v>
      </c>
      <c r="B2" s="77" t="s">
        <v>48</v>
      </c>
      <c r="C2" s="255" t="s">
        <v>49</v>
      </c>
      <c r="D2" s="256"/>
      <c r="E2" s="256"/>
      <c r="F2" s="256"/>
      <c r="G2" s="257"/>
      <c r="AG2" t="s">
        <v>81</v>
      </c>
    </row>
    <row r="3" spans="1:60" ht="24.95" customHeight="1" x14ac:dyDescent="0.2">
      <c r="A3" s="143" t="s">
        <v>9</v>
      </c>
      <c r="B3" s="77" t="s">
        <v>43</v>
      </c>
      <c r="C3" s="255" t="s">
        <v>45</v>
      </c>
      <c r="D3" s="256"/>
      <c r="E3" s="256"/>
      <c r="F3" s="256"/>
      <c r="G3" s="257"/>
      <c r="AC3" s="90" t="s">
        <v>81</v>
      </c>
      <c r="AG3" t="s">
        <v>82</v>
      </c>
    </row>
    <row r="4" spans="1:60" ht="24.95" customHeight="1" x14ac:dyDescent="0.2">
      <c r="A4" s="144" t="s">
        <v>10</v>
      </c>
      <c r="B4" s="145" t="s">
        <v>43</v>
      </c>
      <c r="C4" s="258" t="s">
        <v>44</v>
      </c>
      <c r="D4" s="259"/>
      <c r="E4" s="259"/>
      <c r="F4" s="259"/>
      <c r="G4" s="260"/>
      <c r="AG4" t="s">
        <v>83</v>
      </c>
    </row>
    <row r="5" spans="1:60" x14ac:dyDescent="0.2">
      <c r="D5" s="142"/>
    </row>
    <row r="6" spans="1:60" ht="38.25" x14ac:dyDescent="0.2">
      <c r="A6" s="147" t="s">
        <v>84</v>
      </c>
      <c r="B6" s="149" t="s">
        <v>85</v>
      </c>
      <c r="C6" s="149" t="s">
        <v>86</v>
      </c>
      <c r="D6" s="148" t="s">
        <v>87</v>
      </c>
      <c r="E6" s="147" t="s">
        <v>88</v>
      </c>
      <c r="F6" s="146" t="s">
        <v>89</v>
      </c>
      <c r="G6" s="147" t="s">
        <v>31</v>
      </c>
      <c r="H6" s="150" t="s">
        <v>32</v>
      </c>
      <c r="I6" s="150" t="s">
        <v>90</v>
      </c>
      <c r="J6" s="150" t="s">
        <v>33</v>
      </c>
      <c r="K6" s="150" t="s">
        <v>91</v>
      </c>
      <c r="L6" s="150" t="s">
        <v>92</v>
      </c>
      <c r="M6" s="150" t="s">
        <v>93</v>
      </c>
      <c r="N6" s="150" t="s">
        <v>94</v>
      </c>
      <c r="O6" s="150" t="s">
        <v>95</v>
      </c>
      <c r="P6" s="150" t="s">
        <v>96</v>
      </c>
      <c r="Q6" s="150" t="s">
        <v>97</v>
      </c>
      <c r="R6" s="150" t="s">
        <v>98</v>
      </c>
      <c r="S6" s="150" t="s">
        <v>99</v>
      </c>
      <c r="T6" s="150" t="s">
        <v>100</v>
      </c>
      <c r="U6" s="150" t="s">
        <v>101</v>
      </c>
      <c r="V6" s="150" t="s">
        <v>102</v>
      </c>
      <c r="W6" s="150" t="s">
        <v>103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104</v>
      </c>
      <c r="B8" s="167" t="s">
        <v>55</v>
      </c>
      <c r="C8" s="186" t="s">
        <v>56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7.57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79.210000000000008</v>
      </c>
      <c r="W8" s="165"/>
      <c r="AG8" t="s">
        <v>105</v>
      </c>
    </row>
    <row r="9" spans="1:60" outlineLevel="1" x14ac:dyDescent="0.2">
      <c r="A9" s="172">
        <v>1</v>
      </c>
      <c r="B9" s="173" t="s">
        <v>106</v>
      </c>
      <c r="C9" s="187" t="s">
        <v>107</v>
      </c>
      <c r="D9" s="174" t="s">
        <v>108</v>
      </c>
      <c r="E9" s="175">
        <v>148.44999999999999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1">
        <v>4.9979999999999997E-2</v>
      </c>
      <c r="O9" s="161">
        <f>ROUND(E9*N9,2)</f>
        <v>7.42</v>
      </c>
      <c r="P9" s="161">
        <v>0</v>
      </c>
      <c r="Q9" s="161">
        <f>ROUND(E9*P9,2)</f>
        <v>0</v>
      </c>
      <c r="R9" s="161"/>
      <c r="S9" s="161" t="s">
        <v>109</v>
      </c>
      <c r="T9" s="161" t="s">
        <v>109</v>
      </c>
      <c r="U9" s="161">
        <v>0.51127999999999996</v>
      </c>
      <c r="V9" s="161">
        <f>ROUND(E9*U9,2)</f>
        <v>75.900000000000006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111</v>
      </c>
      <c r="D10" s="163"/>
      <c r="E10" s="164">
        <v>74.849999999999994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112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113</v>
      </c>
      <c r="D11" s="163"/>
      <c r="E11" s="164">
        <v>26.72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112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8" t="s">
        <v>114</v>
      </c>
      <c r="D12" s="163"/>
      <c r="E12" s="164">
        <v>36.32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112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115</v>
      </c>
      <c r="D13" s="163"/>
      <c r="E13" s="164">
        <v>10.56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112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72">
        <v>2</v>
      </c>
      <c r="B14" s="173" t="s">
        <v>116</v>
      </c>
      <c r="C14" s="187" t="s">
        <v>117</v>
      </c>
      <c r="D14" s="174" t="s">
        <v>108</v>
      </c>
      <c r="E14" s="175">
        <v>7.05</v>
      </c>
      <c r="F14" s="176"/>
      <c r="G14" s="177">
        <f>ROUND(E14*F14,2)</f>
        <v>0</v>
      </c>
      <c r="H14" s="162"/>
      <c r="I14" s="161">
        <f>ROUND(E14*H14,2)</f>
        <v>0</v>
      </c>
      <c r="J14" s="162"/>
      <c r="K14" s="161">
        <f>ROUND(E14*J14,2)</f>
        <v>0</v>
      </c>
      <c r="L14" s="161">
        <v>21</v>
      </c>
      <c r="M14" s="161">
        <f>G14*(1+L14/100)</f>
        <v>0</v>
      </c>
      <c r="N14" s="161">
        <v>2.1180000000000001E-2</v>
      </c>
      <c r="O14" s="161">
        <f>ROUND(E14*N14,2)</f>
        <v>0.15</v>
      </c>
      <c r="P14" s="161">
        <v>0</v>
      </c>
      <c r="Q14" s="161">
        <f>ROUND(E14*P14,2)</f>
        <v>0</v>
      </c>
      <c r="R14" s="161"/>
      <c r="S14" s="161" t="s">
        <v>109</v>
      </c>
      <c r="T14" s="161" t="s">
        <v>109</v>
      </c>
      <c r="U14" s="161">
        <v>0.47</v>
      </c>
      <c r="V14" s="161">
        <f>ROUND(E14*U14,2)</f>
        <v>3.31</v>
      </c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110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8" t="s">
        <v>118</v>
      </c>
      <c r="D15" s="163"/>
      <c r="E15" s="164">
        <v>4.55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112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119</v>
      </c>
      <c r="D16" s="163"/>
      <c r="E16" s="164">
        <v>2.5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112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72">
        <v>3</v>
      </c>
      <c r="B17" s="173" t="s">
        <v>120</v>
      </c>
      <c r="C17" s="187" t="s">
        <v>121</v>
      </c>
      <c r="D17" s="174" t="s">
        <v>122</v>
      </c>
      <c r="E17" s="175">
        <v>1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21</v>
      </c>
      <c r="M17" s="161">
        <f>G17*(1+L17/100)</f>
        <v>0</v>
      </c>
      <c r="N17" s="161">
        <v>0</v>
      </c>
      <c r="O17" s="161">
        <f>ROUND(E17*N17,2)</f>
        <v>0</v>
      </c>
      <c r="P17" s="161">
        <v>0</v>
      </c>
      <c r="Q17" s="161">
        <f>ROUND(E17*P17,2)</f>
        <v>0</v>
      </c>
      <c r="R17" s="161"/>
      <c r="S17" s="161" t="s">
        <v>123</v>
      </c>
      <c r="T17" s="161" t="s">
        <v>124</v>
      </c>
      <c r="U17" s="161">
        <v>0</v>
      </c>
      <c r="V17" s="161">
        <f>ROUND(E17*U17,2)</f>
        <v>0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110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125</v>
      </c>
      <c r="D18" s="163"/>
      <c r="E18" s="164">
        <v>1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112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72">
        <v>4</v>
      </c>
      <c r="B19" s="173" t="s">
        <v>126</v>
      </c>
      <c r="C19" s="187" t="s">
        <v>127</v>
      </c>
      <c r="D19" s="174" t="s">
        <v>122</v>
      </c>
      <c r="E19" s="175">
        <v>1</v>
      </c>
      <c r="F19" s="176"/>
      <c r="G19" s="177">
        <f>ROUND(E19*F19,2)</f>
        <v>0</v>
      </c>
      <c r="H19" s="162"/>
      <c r="I19" s="161">
        <f>ROUND(E19*H19,2)</f>
        <v>0</v>
      </c>
      <c r="J19" s="162"/>
      <c r="K19" s="161">
        <f>ROUND(E19*J19,2)</f>
        <v>0</v>
      </c>
      <c r="L19" s="161">
        <v>21</v>
      </c>
      <c r="M19" s="161">
        <f>G19*(1+L19/100)</f>
        <v>0</v>
      </c>
      <c r="N19" s="161">
        <v>0</v>
      </c>
      <c r="O19" s="161">
        <f>ROUND(E19*N19,2)</f>
        <v>0</v>
      </c>
      <c r="P19" s="161">
        <v>0</v>
      </c>
      <c r="Q19" s="161">
        <f>ROUND(E19*P19,2)</f>
        <v>0</v>
      </c>
      <c r="R19" s="161"/>
      <c r="S19" s="161" t="s">
        <v>123</v>
      </c>
      <c r="T19" s="161" t="s">
        <v>124</v>
      </c>
      <c r="U19" s="161">
        <v>0</v>
      </c>
      <c r="V19" s="161">
        <f>ROUND(E19*U19,2)</f>
        <v>0</v>
      </c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110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8" t="s">
        <v>128</v>
      </c>
      <c r="D20" s="163"/>
      <c r="E20" s="164">
        <v>1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112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5.5" x14ac:dyDescent="0.2">
      <c r="A21" s="166" t="s">
        <v>104</v>
      </c>
      <c r="B21" s="167" t="s">
        <v>57</v>
      </c>
      <c r="C21" s="186" t="s">
        <v>58</v>
      </c>
      <c r="D21" s="168"/>
      <c r="E21" s="169"/>
      <c r="F21" s="170"/>
      <c r="G21" s="171">
        <f>SUMIF(AG22:AG22,"&lt;&gt;NOR",G22:G22)</f>
        <v>0</v>
      </c>
      <c r="H21" s="165"/>
      <c r="I21" s="165">
        <f>SUM(I22:I22)</f>
        <v>0</v>
      </c>
      <c r="J21" s="165"/>
      <c r="K21" s="165">
        <f>SUM(K22:K22)</f>
        <v>0</v>
      </c>
      <c r="L21" s="165"/>
      <c r="M21" s="165">
        <f>SUM(M22:M22)</f>
        <v>0</v>
      </c>
      <c r="N21" s="165"/>
      <c r="O21" s="165">
        <f>SUM(O22:O22)</f>
        <v>0</v>
      </c>
      <c r="P21" s="165"/>
      <c r="Q21" s="165">
        <f>SUM(Q22:Q22)</f>
        <v>0</v>
      </c>
      <c r="R21" s="165"/>
      <c r="S21" s="165"/>
      <c r="T21" s="165"/>
      <c r="U21" s="165"/>
      <c r="V21" s="165">
        <f>SUM(V22:V22)</f>
        <v>0</v>
      </c>
      <c r="W21" s="165"/>
      <c r="AG21" t="s">
        <v>105</v>
      </c>
    </row>
    <row r="22" spans="1:60" ht="22.5" outlineLevel="1" x14ac:dyDescent="0.2">
      <c r="A22" s="178">
        <v>5</v>
      </c>
      <c r="B22" s="179" t="s">
        <v>129</v>
      </c>
      <c r="C22" s="189" t="s">
        <v>130</v>
      </c>
      <c r="D22" s="180" t="s">
        <v>122</v>
      </c>
      <c r="E22" s="181">
        <v>1</v>
      </c>
      <c r="F22" s="182"/>
      <c r="G22" s="183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21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123</v>
      </c>
      <c r="T22" s="161" t="s">
        <v>124</v>
      </c>
      <c r="U22" s="161">
        <v>0</v>
      </c>
      <c r="V22" s="161">
        <f>ROUND(E22*U22,2)</f>
        <v>0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110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">
      <c r="A23" s="166" t="s">
        <v>104</v>
      </c>
      <c r="B23" s="167" t="s">
        <v>59</v>
      </c>
      <c r="C23" s="186" t="s">
        <v>60</v>
      </c>
      <c r="D23" s="168"/>
      <c r="E23" s="169"/>
      <c r="F23" s="170"/>
      <c r="G23" s="171">
        <f>SUMIF(AG24:AG64,"&lt;&gt;NOR",G24:G64)</f>
        <v>0</v>
      </c>
      <c r="H23" s="165"/>
      <c r="I23" s="165">
        <f>SUM(I24:I64)</f>
        <v>0</v>
      </c>
      <c r="J23" s="165"/>
      <c r="K23" s="165">
        <f>SUM(K24:K64)</f>
        <v>0</v>
      </c>
      <c r="L23" s="165"/>
      <c r="M23" s="165">
        <f>SUM(M24:M64)</f>
        <v>0</v>
      </c>
      <c r="N23" s="165"/>
      <c r="O23" s="165">
        <f>SUM(O24:O64)</f>
        <v>0.01</v>
      </c>
      <c r="P23" s="165"/>
      <c r="Q23" s="165">
        <f>SUM(Q24:Q64)</f>
        <v>31.930000000000007</v>
      </c>
      <c r="R23" s="165"/>
      <c r="S23" s="165"/>
      <c r="T23" s="165"/>
      <c r="U23" s="165"/>
      <c r="V23" s="165">
        <f>SUM(V24:V64)</f>
        <v>161.84999999999997</v>
      </c>
      <c r="W23" s="165"/>
      <c r="AG23" t="s">
        <v>105</v>
      </c>
    </row>
    <row r="24" spans="1:60" outlineLevel="1" x14ac:dyDescent="0.2">
      <c r="A24" s="172">
        <v>6</v>
      </c>
      <c r="B24" s="173" t="s">
        <v>131</v>
      </c>
      <c r="C24" s="187" t="s">
        <v>132</v>
      </c>
      <c r="D24" s="174" t="s">
        <v>133</v>
      </c>
      <c r="E24" s="175">
        <v>10.491</v>
      </c>
      <c r="F24" s="176"/>
      <c r="G24" s="177">
        <f>ROUND(E24*F24,2)</f>
        <v>0</v>
      </c>
      <c r="H24" s="162"/>
      <c r="I24" s="161">
        <f>ROUND(E24*H24,2)</f>
        <v>0</v>
      </c>
      <c r="J24" s="162"/>
      <c r="K24" s="161">
        <f>ROUND(E24*J24,2)</f>
        <v>0</v>
      </c>
      <c r="L24" s="161">
        <v>21</v>
      </c>
      <c r="M24" s="161">
        <f>G24*(1+L24/100)</f>
        <v>0</v>
      </c>
      <c r="N24" s="161">
        <v>0</v>
      </c>
      <c r="O24" s="161">
        <f>ROUND(E24*N24,2)</f>
        <v>0</v>
      </c>
      <c r="P24" s="161">
        <v>1.671</v>
      </c>
      <c r="Q24" s="161">
        <f>ROUND(E24*P24,2)</f>
        <v>17.53</v>
      </c>
      <c r="R24" s="161"/>
      <c r="S24" s="161" t="s">
        <v>109</v>
      </c>
      <c r="T24" s="161" t="s">
        <v>109</v>
      </c>
      <c r="U24" s="161">
        <v>2.79</v>
      </c>
      <c r="V24" s="161">
        <f>ROUND(E24*U24,2)</f>
        <v>29.27</v>
      </c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110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8" t="s">
        <v>134</v>
      </c>
      <c r="D25" s="163"/>
      <c r="E25" s="164">
        <v>0.37125000000000002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112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8" t="s">
        <v>135</v>
      </c>
      <c r="D26" s="163"/>
      <c r="E26" s="164">
        <v>0.79313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112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8" t="s">
        <v>136</v>
      </c>
      <c r="D27" s="163"/>
      <c r="E27" s="164">
        <v>0.35775000000000001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112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137</v>
      </c>
      <c r="D28" s="163"/>
      <c r="E28" s="164">
        <v>1.2150000000000001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112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 t="s">
        <v>138</v>
      </c>
      <c r="D29" s="163"/>
      <c r="E29" s="164">
        <v>0.35437999999999997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112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88" t="s">
        <v>139</v>
      </c>
      <c r="D30" s="163"/>
      <c r="E30" s="164">
        <v>0.44550000000000001</v>
      </c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112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8" t="s">
        <v>140</v>
      </c>
      <c r="D31" s="163"/>
      <c r="E31" s="164">
        <v>0.25313000000000002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112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141</v>
      </c>
      <c r="D32" s="163"/>
      <c r="E32" s="164">
        <v>1.07325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112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142</v>
      </c>
      <c r="D33" s="163"/>
      <c r="E33" s="164">
        <v>0.36449999999999999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188" t="s">
        <v>143</v>
      </c>
      <c r="D34" s="163"/>
      <c r="E34" s="164">
        <v>0.65812999999999999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112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8" t="s">
        <v>144</v>
      </c>
      <c r="D35" s="163"/>
      <c r="E35" s="164">
        <v>0.45562999999999998</v>
      </c>
      <c r="F35" s="161"/>
      <c r="G35" s="161"/>
      <c r="H35" s="161"/>
      <c r="I35" s="161"/>
      <c r="J35" s="161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112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88" t="s">
        <v>140</v>
      </c>
      <c r="D36" s="163"/>
      <c r="E36" s="164">
        <v>0.25313000000000002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112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8" t="s">
        <v>145</v>
      </c>
      <c r="D37" s="163"/>
      <c r="E37" s="164">
        <v>0.60750000000000004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112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8" t="s">
        <v>146</v>
      </c>
      <c r="D38" s="163"/>
      <c r="E38" s="164">
        <v>2.1749999999999998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112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188" t="s">
        <v>147</v>
      </c>
      <c r="D39" s="163"/>
      <c r="E39" s="164">
        <v>1.11375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112</v>
      </c>
      <c r="AH39" s="151">
        <v>0</v>
      </c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72">
        <v>7</v>
      </c>
      <c r="B40" s="173" t="s">
        <v>148</v>
      </c>
      <c r="C40" s="187" t="s">
        <v>149</v>
      </c>
      <c r="D40" s="174" t="s">
        <v>108</v>
      </c>
      <c r="E40" s="175">
        <v>283</v>
      </c>
      <c r="F40" s="176"/>
      <c r="G40" s="177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21</v>
      </c>
      <c r="M40" s="161">
        <f>G40*(1+L40/100)</f>
        <v>0</v>
      </c>
      <c r="N40" s="161">
        <v>0</v>
      </c>
      <c r="O40" s="161">
        <f>ROUND(E40*N40,2)</f>
        <v>0</v>
      </c>
      <c r="P40" s="161">
        <v>0.01</v>
      </c>
      <c r="Q40" s="161">
        <f>ROUND(E40*P40,2)</f>
        <v>2.83</v>
      </c>
      <c r="R40" s="161"/>
      <c r="S40" s="161" t="s">
        <v>109</v>
      </c>
      <c r="T40" s="161" t="s">
        <v>109</v>
      </c>
      <c r="U40" s="161">
        <v>0.08</v>
      </c>
      <c r="V40" s="161">
        <f>ROUND(E40*U40,2)</f>
        <v>22.64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110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8" t="s">
        <v>150</v>
      </c>
      <c r="D41" s="163"/>
      <c r="E41" s="164">
        <v>141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112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151</v>
      </c>
      <c r="D42" s="163"/>
      <c r="E42" s="164">
        <v>142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112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ht="22.5" outlineLevel="1" x14ac:dyDescent="0.2">
      <c r="A43" s="172">
        <v>8</v>
      </c>
      <c r="B43" s="173" t="s">
        <v>152</v>
      </c>
      <c r="C43" s="187" t="s">
        <v>153</v>
      </c>
      <c r="D43" s="174" t="s">
        <v>108</v>
      </c>
      <c r="E43" s="175">
        <v>520</v>
      </c>
      <c r="F43" s="176"/>
      <c r="G43" s="177">
        <f>ROUND(E43*F43,2)</f>
        <v>0</v>
      </c>
      <c r="H43" s="162"/>
      <c r="I43" s="161">
        <f>ROUND(E43*H43,2)</f>
        <v>0</v>
      </c>
      <c r="J43" s="162"/>
      <c r="K43" s="161">
        <f>ROUND(E43*J43,2)</f>
        <v>0</v>
      </c>
      <c r="L43" s="161">
        <v>21</v>
      </c>
      <c r="M43" s="161">
        <f>G43*(1+L43/100)</f>
        <v>0</v>
      </c>
      <c r="N43" s="161">
        <v>0</v>
      </c>
      <c r="O43" s="161">
        <f>ROUND(E43*N43,2)</f>
        <v>0</v>
      </c>
      <c r="P43" s="161">
        <v>1.4E-2</v>
      </c>
      <c r="Q43" s="161">
        <f>ROUND(E43*P43,2)</f>
        <v>7.28</v>
      </c>
      <c r="R43" s="161"/>
      <c r="S43" s="161" t="s">
        <v>109</v>
      </c>
      <c r="T43" s="161" t="s">
        <v>109</v>
      </c>
      <c r="U43" s="161">
        <v>8.5000000000000006E-2</v>
      </c>
      <c r="V43" s="161">
        <f>ROUND(E43*U43,2)</f>
        <v>44.2</v>
      </c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110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154</v>
      </c>
      <c r="D44" s="163"/>
      <c r="E44" s="164">
        <v>520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112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2">
        <v>9</v>
      </c>
      <c r="B45" s="173" t="s">
        <v>155</v>
      </c>
      <c r="C45" s="187" t="s">
        <v>156</v>
      </c>
      <c r="D45" s="174" t="s">
        <v>108</v>
      </c>
      <c r="E45" s="175">
        <v>520</v>
      </c>
      <c r="F45" s="176"/>
      <c r="G45" s="177">
        <f>ROUND(E45*F45,2)</f>
        <v>0</v>
      </c>
      <c r="H45" s="162"/>
      <c r="I45" s="161">
        <f>ROUND(E45*H45,2)</f>
        <v>0</v>
      </c>
      <c r="J45" s="162"/>
      <c r="K45" s="161">
        <f>ROUND(E45*J45,2)</f>
        <v>0</v>
      </c>
      <c r="L45" s="161">
        <v>21</v>
      </c>
      <c r="M45" s="161">
        <f>G45*(1+L45/100)</f>
        <v>0</v>
      </c>
      <c r="N45" s="161">
        <v>0</v>
      </c>
      <c r="O45" s="161">
        <f>ROUND(E45*N45,2)</f>
        <v>0</v>
      </c>
      <c r="P45" s="161">
        <v>6.0000000000000001E-3</v>
      </c>
      <c r="Q45" s="161">
        <f>ROUND(E45*P45,2)</f>
        <v>3.12</v>
      </c>
      <c r="R45" s="161"/>
      <c r="S45" s="161" t="s">
        <v>109</v>
      </c>
      <c r="T45" s="161" t="s">
        <v>109</v>
      </c>
      <c r="U45" s="161">
        <v>0.05</v>
      </c>
      <c r="V45" s="161">
        <f>ROUND(E45*U45,2)</f>
        <v>26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110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8" t="s">
        <v>154</v>
      </c>
      <c r="D46" s="163"/>
      <c r="E46" s="164">
        <v>520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112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2">
        <v>10</v>
      </c>
      <c r="B47" s="173" t="s">
        <v>157</v>
      </c>
      <c r="C47" s="187" t="s">
        <v>158</v>
      </c>
      <c r="D47" s="174" t="s">
        <v>159</v>
      </c>
      <c r="E47" s="175">
        <v>5</v>
      </c>
      <c r="F47" s="176"/>
      <c r="G47" s="177">
        <f>ROUND(E47*F47,2)</f>
        <v>0</v>
      </c>
      <c r="H47" s="162"/>
      <c r="I47" s="161">
        <f>ROUND(E47*H47,2)</f>
        <v>0</v>
      </c>
      <c r="J47" s="162"/>
      <c r="K47" s="161">
        <f>ROUND(E47*J47,2)</f>
        <v>0</v>
      </c>
      <c r="L47" s="161">
        <v>21</v>
      </c>
      <c r="M47" s="161">
        <f>G47*(1+L47/100)</f>
        <v>0</v>
      </c>
      <c r="N47" s="161">
        <v>0</v>
      </c>
      <c r="O47" s="161">
        <f>ROUND(E47*N47,2)</f>
        <v>0</v>
      </c>
      <c r="P47" s="161">
        <v>2.0109999999999999E-2</v>
      </c>
      <c r="Q47" s="161">
        <f>ROUND(E47*P47,2)</f>
        <v>0.1</v>
      </c>
      <c r="R47" s="161"/>
      <c r="S47" s="161" t="s">
        <v>109</v>
      </c>
      <c r="T47" s="161" t="s">
        <v>109</v>
      </c>
      <c r="U47" s="161">
        <v>0.46500000000000002</v>
      </c>
      <c r="V47" s="161">
        <f>ROUND(E47*U47,2)</f>
        <v>2.33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110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88" t="s">
        <v>160</v>
      </c>
      <c r="D48" s="163"/>
      <c r="E48" s="164">
        <v>4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112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88" t="s">
        <v>161</v>
      </c>
      <c r="D49" s="163"/>
      <c r="E49" s="164">
        <v>1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112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11</v>
      </c>
      <c r="B50" s="173" t="s">
        <v>162</v>
      </c>
      <c r="C50" s="187" t="s">
        <v>163</v>
      </c>
      <c r="D50" s="174" t="s">
        <v>164</v>
      </c>
      <c r="E50" s="175">
        <v>18.600000000000001</v>
      </c>
      <c r="F50" s="176"/>
      <c r="G50" s="177">
        <f>ROUND(E50*F50,2)</f>
        <v>0</v>
      </c>
      <c r="H50" s="162"/>
      <c r="I50" s="161">
        <f>ROUND(E50*H50,2)</f>
        <v>0</v>
      </c>
      <c r="J50" s="162"/>
      <c r="K50" s="161">
        <f>ROUND(E50*J50,2)</f>
        <v>0</v>
      </c>
      <c r="L50" s="161">
        <v>21</v>
      </c>
      <c r="M50" s="161">
        <f>G50*(1+L50/100)</f>
        <v>0</v>
      </c>
      <c r="N50" s="161">
        <v>0</v>
      </c>
      <c r="O50" s="161">
        <f>ROUND(E50*N50,2)</f>
        <v>0</v>
      </c>
      <c r="P50" s="161">
        <v>2.6900000000000001E-3</v>
      </c>
      <c r="Q50" s="161">
        <f>ROUND(E50*P50,2)</f>
        <v>0.05</v>
      </c>
      <c r="R50" s="161"/>
      <c r="S50" s="161" t="s">
        <v>109</v>
      </c>
      <c r="T50" s="161" t="s">
        <v>109</v>
      </c>
      <c r="U50" s="161">
        <v>6.9000000000000006E-2</v>
      </c>
      <c r="V50" s="161">
        <f>ROUND(E50*U50,2)</f>
        <v>1.28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110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88" t="s">
        <v>165</v>
      </c>
      <c r="D51" s="163"/>
      <c r="E51" s="164">
        <v>18.600000000000001</v>
      </c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112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2">
        <v>12</v>
      </c>
      <c r="B52" s="173" t="s">
        <v>166</v>
      </c>
      <c r="C52" s="187" t="s">
        <v>167</v>
      </c>
      <c r="D52" s="174" t="s">
        <v>164</v>
      </c>
      <c r="E52" s="175">
        <v>170.2</v>
      </c>
      <c r="F52" s="176"/>
      <c r="G52" s="177">
        <f>ROUND(E52*F52,2)</f>
        <v>0</v>
      </c>
      <c r="H52" s="162"/>
      <c r="I52" s="161">
        <f>ROUND(E52*H52,2)</f>
        <v>0</v>
      </c>
      <c r="J52" s="162"/>
      <c r="K52" s="161">
        <f>ROUND(E52*J52,2)</f>
        <v>0</v>
      </c>
      <c r="L52" s="161">
        <v>21</v>
      </c>
      <c r="M52" s="161">
        <f>G52*(1+L52/100)</f>
        <v>0</v>
      </c>
      <c r="N52" s="161">
        <v>0</v>
      </c>
      <c r="O52" s="161">
        <f>ROUND(E52*N52,2)</f>
        <v>0</v>
      </c>
      <c r="P52" s="161">
        <v>3.2399999999999998E-3</v>
      </c>
      <c r="Q52" s="161">
        <f>ROUND(E52*P52,2)</f>
        <v>0.55000000000000004</v>
      </c>
      <c r="R52" s="161"/>
      <c r="S52" s="161" t="s">
        <v>109</v>
      </c>
      <c r="T52" s="161" t="s">
        <v>109</v>
      </c>
      <c r="U52" s="161">
        <v>6.9000000000000006E-2</v>
      </c>
      <c r="V52" s="161">
        <f>ROUND(E52*U52,2)</f>
        <v>11.74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110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88" t="s">
        <v>168</v>
      </c>
      <c r="D53" s="163"/>
      <c r="E53" s="164">
        <v>170.2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112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72">
        <v>13</v>
      </c>
      <c r="B54" s="173" t="s">
        <v>169</v>
      </c>
      <c r="C54" s="187" t="s">
        <v>170</v>
      </c>
      <c r="D54" s="174" t="s">
        <v>159</v>
      </c>
      <c r="E54" s="175">
        <v>70</v>
      </c>
      <c r="F54" s="176"/>
      <c r="G54" s="177">
        <f>ROUND(E54*F54,2)</f>
        <v>0</v>
      </c>
      <c r="H54" s="162"/>
      <c r="I54" s="161">
        <f>ROUND(E54*H54,2)</f>
        <v>0</v>
      </c>
      <c r="J54" s="162"/>
      <c r="K54" s="161">
        <f>ROUND(E54*J54,2)</f>
        <v>0</v>
      </c>
      <c r="L54" s="161">
        <v>21</v>
      </c>
      <c r="M54" s="161">
        <f>G54*(1+L54/100)</f>
        <v>0</v>
      </c>
      <c r="N54" s="161">
        <v>0</v>
      </c>
      <c r="O54" s="161">
        <f>ROUND(E54*N54,2)</f>
        <v>0</v>
      </c>
      <c r="P54" s="161">
        <v>3.0300000000000001E-3</v>
      </c>
      <c r="Q54" s="161">
        <f>ROUND(E54*P54,2)</f>
        <v>0.21</v>
      </c>
      <c r="R54" s="161"/>
      <c r="S54" s="161" t="s">
        <v>109</v>
      </c>
      <c r="T54" s="161" t="s">
        <v>109</v>
      </c>
      <c r="U54" s="161">
        <v>8.0500000000000002E-2</v>
      </c>
      <c r="V54" s="161">
        <f>ROUND(E54*U54,2)</f>
        <v>5.64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110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88" t="s">
        <v>171</v>
      </c>
      <c r="D55" s="163"/>
      <c r="E55" s="164">
        <v>70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112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2">
        <v>14</v>
      </c>
      <c r="B56" s="173" t="s">
        <v>172</v>
      </c>
      <c r="C56" s="187" t="s">
        <v>173</v>
      </c>
      <c r="D56" s="174" t="s">
        <v>164</v>
      </c>
      <c r="E56" s="175">
        <v>21</v>
      </c>
      <c r="F56" s="176"/>
      <c r="G56" s="177">
        <f>ROUND(E56*F56,2)</f>
        <v>0</v>
      </c>
      <c r="H56" s="162"/>
      <c r="I56" s="161">
        <f>ROUND(E56*H56,2)</f>
        <v>0</v>
      </c>
      <c r="J56" s="162"/>
      <c r="K56" s="161">
        <f>ROUND(E56*J56,2)</f>
        <v>0</v>
      </c>
      <c r="L56" s="161">
        <v>21</v>
      </c>
      <c r="M56" s="161">
        <f>G56*(1+L56/100)</f>
        <v>0</v>
      </c>
      <c r="N56" s="161">
        <v>0</v>
      </c>
      <c r="O56" s="161">
        <f>ROUND(E56*N56,2)</f>
        <v>0</v>
      </c>
      <c r="P56" s="161">
        <v>2.3E-3</v>
      </c>
      <c r="Q56" s="161">
        <f>ROUND(E56*P56,2)</f>
        <v>0.05</v>
      </c>
      <c r="R56" s="161"/>
      <c r="S56" s="161" t="s">
        <v>109</v>
      </c>
      <c r="T56" s="161" t="s">
        <v>109</v>
      </c>
      <c r="U56" s="161">
        <v>0.10349999999999999</v>
      </c>
      <c r="V56" s="161">
        <f>ROUND(E56*U56,2)</f>
        <v>2.17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110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88" t="s">
        <v>174</v>
      </c>
      <c r="D57" s="163"/>
      <c r="E57" s="164">
        <v>21</v>
      </c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112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2">
        <v>15</v>
      </c>
      <c r="B58" s="173" t="s">
        <v>175</v>
      </c>
      <c r="C58" s="187" t="s">
        <v>176</v>
      </c>
      <c r="D58" s="174" t="s">
        <v>164</v>
      </c>
      <c r="E58" s="175">
        <v>13.4</v>
      </c>
      <c r="F58" s="176"/>
      <c r="G58" s="177">
        <f>ROUND(E58*F58,2)</f>
        <v>0</v>
      </c>
      <c r="H58" s="162"/>
      <c r="I58" s="161">
        <f>ROUND(E58*H58,2)</f>
        <v>0</v>
      </c>
      <c r="J58" s="162"/>
      <c r="K58" s="161">
        <f>ROUND(E58*J58,2)</f>
        <v>0</v>
      </c>
      <c r="L58" s="161">
        <v>21</v>
      </c>
      <c r="M58" s="161">
        <f>G58*(1+L58/100)</f>
        <v>0</v>
      </c>
      <c r="N58" s="161">
        <v>0</v>
      </c>
      <c r="O58" s="161">
        <f>ROUND(E58*N58,2)</f>
        <v>0</v>
      </c>
      <c r="P58" s="161">
        <v>3.3700000000000002E-3</v>
      </c>
      <c r="Q58" s="161">
        <f>ROUND(E58*P58,2)</f>
        <v>0.05</v>
      </c>
      <c r="R58" s="161"/>
      <c r="S58" s="161" t="s">
        <v>109</v>
      </c>
      <c r="T58" s="161" t="s">
        <v>109</v>
      </c>
      <c r="U58" s="161">
        <v>0.115</v>
      </c>
      <c r="V58" s="161">
        <f>ROUND(E58*U58,2)</f>
        <v>1.54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110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88" t="s">
        <v>177</v>
      </c>
      <c r="D59" s="163"/>
      <c r="E59" s="164">
        <v>13.4</v>
      </c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112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2">
        <v>16</v>
      </c>
      <c r="B60" s="173" t="s">
        <v>178</v>
      </c>
      <c r="C60" s="187" t="s">
        <v>179</v>
      </c>
      <c r="D60" s="174" t="s">
        <v>180</v>
      </c>
      <c r="E60" s="175">
        <v>155</v>
      </c>
      <c r="F60" s="176"/>
      <c r="G60" s="177">
        <f>ROUND(E60*F60,2)</f>
        <v>0</v>
      </c>
      <c r="H60" s="162"/>
      <c r="I60" s="161">
        <f>ROUND(E60*H60,2)</f>
        <v>0</v>
      </c>
      <c r="J60" s="162"/>
      <c r="K60" s="161">
        <f>ROUND(E60*J60,2)</f>
        <v>0</v>
      </c>
      <c r="L60" s="161">
        <v>21</v>
      </c>
      <c r="M60" s="161">
        <f>G60*(1+L60/100)</f>
        <v>0</v>
      </c>
      <c r="N60" s="161">
        <v>5.0000000000000002E-5</v>
      </c>
      <c r="O60" s="161">
        <f>ROUND(E60*N60,2)</f>
        <v>0.01</v>
      </c>
      <c r="P60" s="161">
        <v>1E-3</v>
      </c>
      <c r="Q60" s="161">
        <f>ROUND(E60*P60,2)</f>
        <v>0.16</v>
      </c>
      <c r="R60" s="161"/>
      <c r="S60" s="161" t="s">
        <v>109</v>
      </c>
      <c r="T60" s="161" t="s">
        <v>109</v>
      </c>
      <c r="U60" s="161">
        <v>9.7000000000000003E-2</v>
      </c>
      <c r="V60" s="161">
        <f>ROUND(E60*U60,2)</f>
        <v>15.04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110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188" t="s">
        <v>181</v>
      </c>
      <c r="D61" s="163"/>
      <c r="E61" s="164">
        <v>40</v>
      </c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112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88" t="s">
        <v>182</v>
      </c>
      <c r="D62" s="163"/>
      <c r="E62" s="164">
        <v>50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112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8" t="s">
        <v>183</v>
      </c>
      <c r="D63" s="163"/>
      <c r="E63" s="164">
        <v>20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112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88" t="s">
        <v>184</v>
      </c>
      <c r="D64" s="163"/>
      <c r="E64" s="164">
        <v>45</v>
      </c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112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x14ac:dyDescent="0.2">
      <c r="A65" s="166" t="s">
        <v>104</v>
      </c>
      <c r="B65" s="167" t="s">
        <v>61</v>
      </c>
      <c r="C65" s="186" t="s">
        <v>62</v>
      </c>
      <c r="D65" s="168"/>
      <c r="E65" s="169"/>
      <c r="F65" s="170"/>
      <c r="G65" s="171">
        <f>SUMIF(AG66:AG66,"&lt;&gt;NOR",G66:G66)</f>
        <v>0</v>
      </c>
      <c r="H65" s="165"/>
      <c r="I65" s="165">
        <f>SUM(I66:I66)</f>
        <v>0</v>
      </c>
      <c r="J65" s="165"/>
      <c r="K65" s="165">
        <f>SUM(K66:K66)</f>
        <v>0</v>
      </c>
      <c r="L65" s="165"/>
      <c r="M65" s="165">
        <f>SUM(M66:M66)</f>
        <v>0</v>
      </c>
      <c r="N65" s="165"/>
      <c r="O65" s="165">
        <f>SUM(O66:O66)</f>
        <v>0</v>
      </c>
      <c r="P65" s="165"/>
      <c r="Q65" s="165">
        <f>SUM(Q66:Q66)</f>
        <v>0</v>
      </c>
      <c r="R65" s="165"/>
      <c r="S65" s="165"/>
      <c r="T65" s="165"/>
      <c r="U65" s="165"/>
      <c r="V65" s="165">
        <f>SUM(V66:V66)</f>
        <v>19.52</v>
      </c>
      <c r="W65" s="165"/>
      <c r="AG65" t="s">
        <v>105</v>
      </c>
    </row>
    <row r="66" spans="1:60" outlineLevel="1" x14ac:dyDescent="0.2">
      <c r="A66" s="178">
        <v>17</v>
      </c>
      <c r="B66" s="179" t="s">
        <v>185</v>
      </c>
      <c r="C66" s="189" t="s">
        <v>186</v>
      </c>
      <c r="D66" s="180" t="s">
        <v>187</v>
      </c>
      <c r="E66" s="181">
        <v>7.5766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21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109</v>
      </c>
      <c r="T66" s="161" t="s">
        <v>109</v>
      </c>
      <c r="U66" s="161">
        <v>2.577</v>
      </c>
      <c r="V66" s="161">
        <f>ROUND(E66*U66,2)</f>
        <v>19.52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188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66" t="s">
        <v>104</v>
      </c>
      <c r="B67" s="167" t="s">
        <v>63</v>
      </c>
      <c r="C67" s="186" t="s">
        <v>64</v>
      </c>
      <c r="D67" s="168"/>
      <c r="E67" s="169"/>
      <c r="F67" s="170"/>
      <c r="G67" s="171">
        <f>SUMIF(AG68:AG84,"&lt;&gt;NOR",G68:G84)</f>
        <v>0</v>
      </c>
      <c r="H67" s="165"/>
      <c r="I67" s="165">
        <f>SUM(I68:I84)</f>
        <v>0</v>
      </c>
      <c r="J67" s="165"/>
      <c r="K67" s="165">
        <f>SUM(K68:K84)</f>
        <v>0</v>
      </c>
      <c r="L67" s="165"/>
      <c r="M67" s="165">
        <f>SUM(M68:M84)</f>
        <v>0</v>
      </c>
      <c r="N67" s="165"/>
      <c r="O67" s="165">
        <f>SUM(O68:O84)</f>
        <v>6.6999999999999984</v>
      </c>
      <c r="P67" s="165"/>
      <c r="Q67" s="165">
        <f>SUM(Q68:Q84)</f>
        <v>0</v>
      </c>
      <c r="R67" s="165"/>
      <c r="S67" s="165"/>
      <c r="T67" s="165"/>
      <c r="U67" s="165"/>
      <c r="V67" s="165">
        <f>SUM(V68:V84)</f>
        <v>1111.7099999999998</v>
      </c>
      <c r="W67" s="165"/>
      <c r="AG67" t="s">
        <v>105</v>
      </c>
    </row>
    <row r="68" spans="1:60" ht="22.5" outlineLevel="1" x14ac:dyDescent="0.2">
      <c r="A68" s="172">
        <v>18</v>
      </c>
      <c r="B68" s="173" t="s">
        <v>189</v>
      </c>
      <c r="C68" s="187" t="s">
        <v>190</v>
      </c>
      <c r="D68" s="174" t="s">
        <v>108</v>
      </c>
      <c r="E68" s="175">
        <v>803</v>
      </c>
      <c r="F68" s="176"/>
      <c r="G68" s="177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21</v>
      </c>
      <c r="M68" s="161">
        <f>G68*(1+L68/100)</f>
        <v>0</v>
      </c>
      <c r="N68" s="161">
        <v>3.3E-4</v>
      </c>
      <c r="O68" s="161">
        <f>ROUND(E68*N68,2)</f>
        <v>0.26</v>
      </c>
      <c r="P68" s="161">
        <v>0</v>
      </c>
      <c r="Q68" s="161">
        <f>ROUND(E68*P68,2)</f>
        <v>0</v>
      </c>
      <c r="R68" s="161"/>
      <c r="S68" s="161" t="s">
        <v>109</v>
      </c>
      <c r="T68" s="161" t="s">
        <v>109</v>
      </c>
      <c r="U68" s="161">
        <v>2.75E-2</v>
      </c>
      <c r="V68" s="161">
        <f>ROUND(E68*U68,2)</f>
        <v>22.08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110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188" t="s">
        <v>191</v>
      </c>
      <c r="D69" s="163"/>
      <c r="E69" s="164">
        <v>803</v>
      </c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112</v>
      </c>
      <c r="AH69" s="151">
        <v>5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72">
        <v>19</v>
      </c>
      <c r="B70" s="173" t="s">
        <v>192</v>
      </c>
      <c r="C70" s="187" t="s">
        <v>193</v>
      </c>
      <c r="D70" s="174" t="s">
        <v>108</v>
      </c>
      <c r="E70" s="175">
        <v>803</v>
      </c>
      <c r="F70" s="176"/>
      <c r="G70" s="177">
        <f>ROUND(E70*F70,2)</f>
        <v>0</v>
      </c>
      <c r="H70" s="162"/>
      <c r="I70" s="161">
        <f>ROUND(E70*H70,2)</f>
        <v>0</v>
      </c>
      <c r="J70" s="162"/>
      <c r="K70" s="161">
        <f>ROUND(E70*J70,2)</f>
        <v>0</v>
      </c>
      <c r="L70" s="161">
        <v>21</v>
      </c>
      <c r="M70" s="161">
        <f>G70*(1+L70/100)</f>
        <v>0</v>
      </c>
      <c r="N70" s="161">
        <v>5.3E-3</v>
      </c>
      <c r="O70" s="161">
        <f>ROUND(E70*N70,2)</f>
        <v>4.26</v>
      </c>
      <c r="P70" s="161">
        <v>0</v>
      </c>
      <c r="Q70" s="161">
        <f>ROUND(E70*P70,2)</f>
        <v>0</v>
      </c>
      <c r="R70" s="161"/>
      <c r="S70" s="161" t="s">
        <v>109</v>
      </c>
      <c r="T70" s="161" t="s">
        <v>109</v>
      </c>
      <c r="U70" s="161">
        <v>0.2</v>
      </c>
      <c r="V70" s="161">
        <f>ROUND(E70*U70,2)</f>
        <v>160.6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110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8" t="s">
        <v>191</v>
      </c>
      <c r="D71" s="163"/>
      <c r="E71" s="164">
        <v>803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112</v>
      </c>
      <c r="AH71" s="151">
        <v>5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 x14ac:dyDescent="0.2">
      <c r="A72" s="178">
        <v>20</v>
      </c>
      <c r="B72" s="179" t="s">
        <v>194</v>
      </c>
      <c r="C72" s="189" t="s">
        <v>195</v>
      </c>
      <c r="D72" s="180" t="s">
        <v>159</v>
      </c>
      <c r="E72" s="181">
        <v>70</v>
      </c>
      <c r="F72" s="182"/>
      <c r="G72" s="183">
        <f>ROUND(E72*F72,2)</f>
        <v>0</v>
      </c>
      <c r="H72" s="162"/>
      <c r="I72" s="161">
        <f>ROUND(E72*H72,2)</f>
        <v>0</v>
      </c>
      <c r="J72" s="162"/>
      <c r="K72" s="161">
        <f>ROUND(E72*J72,2)</f>
        <v>0</v>
      </c>
      <c r="L72" s="161">
        <v>21</v>
      </c>
      <c r="M72" s="161">
        <f>G72*(1+L72/100)</f>
        <v>0</v>
      </c>
      <c r="N72" s="161">
        <v>3.8500000000000001E-3</v>
      </c>
      <c r="O72" s="161">
        <f>ROUND(E72*N72,2)</f>
        <v>0.27</v>
      </c>
      <c r="P72" s="161">
        <v>0</v>
      </c>
      <c r="Q72" s="161">
        <f>ROUND(E72*P72,2)</f>
        <v>0</v>
      </c>
      <c r="R72" s="161"/>
      <c r="S72" s="161" t="s">
        <v>109</v>
      </c>
      <c r="T72" s="161" t="s">
        <v>109</v>
      </c>
      <c r="U72" s="161">
        <v>0.7</v>
      </c>
      <c r="V72" s="161">
        <f>ROUND(E72*U72,2)</f>
        <v>49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110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72">
        <v>21</v>
      </c>
      <c r="B73" s="173" t="s">
        <v>196</v>
      </c>
      <c r="C73" s="187" t="s">
        <v>197</v>
      </c>
      <c r="D73" s="174" t="s">
        <v>108</v>
      </c>
      <c r="E73" s="175">
        <v>803</v>
      </c>
      <c r="F73" s="176"/>
      <c r="G73" s="177">
        <f>ROUND(E73*F73,2)</f>
        <v>0</v>
      </c>
      <c r="H73" s="162"/>
      <c r="I73" s="161">
        <f>ROUND(E73*H73,2)</f>
        <v>0</v>
      </c>
      <c r="J73" s="162"/>
      <c r="K73" s="161">
        <f>ROUND(E73*J73,2)</f>
        <v>0</v>
      </c>
      <c r="L73" s="161">
        <v>21</v>
      </c>
      <c r="M73" s="161">
        <f>G73*(1+L73/100)</f>
        <v>0</v>
      </c>
      <c r="N73" s="161">
        <v>0</v>
      </c>
      <c r="O73" s="161">
        <f>ROUND(E73*N73,2)</f>
        <v>0</v>
      </c>
      <c r="P73" s="161">
        <v>0</v>
      </c>
      <c r="Q73" s="161">
        <f>ROUND(E73*P73,2)</f>
        <v>0</v>
      </c>
      <c r="R73" s="161"/>
      <c r="S73" s="161" t="s">
        <v>109</v>
      </c>
      <c r="T73" s="161" t="s">
        <v>109</v>
      </c>
      <c r="U73" s="161">
        <v>0.91459999999999997</v>
      </c>
      <c r="V73" s="161">
        <f>ROUND(E73*U73,2)</f>
        <v>734.42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110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88" t="s">
        <v>154</v>
      </c>
      <c r="D74" s="163"/>
      <c r="E74" s="164">
        <v>520</v>
      </c>
      <c r="F74" s="161"/>
      <c r="G74" s="161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112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88" t="s">
        <v>150</v>
      </c>
      <c r="D75" s="163"/>
      <c r="E75" s="164">
        <v>141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112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188" t="s">
        <v>151</v>
      </c>
      <c r="D76" s="163"/>
      <c r="E76" s="164">
        <v>142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112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2">
        <v>22</v>
      </c>
      <c r="B77" s="173" t="s">
        <v>198</v>
      </c>
      <c r="C77" s="187" t="s">
        <v>199</v>
      </c>
      <c r="D77" s="174" t="s">
        <v>159</v>
      </c>
      <c r="E77" s="175">
        <v>70</v>
      </c>
      <c r="F77" s="176"/>
      <c r="G77" s="177">
        <f>ROUND(E77*F77,2)</f>
        <v>0</v>
      </c>
      <c r="H77" s="162"/>
      <c r="I77" s="161">
        <f>ROUND(E77*H77,2)</f>
        <v>0</v>
      </c>
      <c r="J77" s="162"/>
      <c r="K77" s="161">
        <f>ROUND(E77*J77,2)</f>
        <v>0</v>
      </c>
      <c r="L77" s="161">
        <v>21</v>
      </c>
      <c r="M77" s="161">
        <f>G77*(1+L77/100)</f>
        <v>0</v>
      </c>
      <c r="N77" s="161">
        <v>1.1999999999999999E-3</v>
      </c>
      <c r="O77" s="161">
        <f>ROUND(E77*N77,2)</f>
        <v>0.08</v>
      </c>
      <c r="P77" s="161">
        <v>0</v>
      </c>
      <c r="Q77" s="161">
        <f>ROUND(E77*P77,2)</f>
        <v>0</v>
      </c>
      <c r="R77" s="161"/>
      <c r="S77" s="161" t="s">
        <v>109</v>
      </c>
      <c r="T77" s="161" t="s">
        <v>109</v>
      </c>
      <c r="U77" s="161">
        <v>0.6</v>
      </c>
      <c r="V77" s="161">
        <f>ROUND(E77*U77,2)</f>
        <v>42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110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88" t="s">
        <v>200</v>
      </c>
      <c r="D78" s="163"/>
      <c r="E78" s="164">
        <v>70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112</v>
      </c>
      <c r="AH78" s="151">
        <v>0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2">
        <v>23</v>
      </c>
      <c r="B79" s="173" t="s">
        <v>201</v>
      </c>
      <c r="C79" s="187" t="s">
        <v>202</v>
      </c>
      <c r="D79" s="174" t="s">
        <v>108</v>
      </c>
      <c r="E79" s="175">
        <v>803</v>
      </c>
      <c r="F79" s="176"/>
      <c r="G79" s="177">
        <f>ROUND(E79*F79,2)</f>
        <v>0</v>
      </c>
      <c r="H79" s="162"/>
      <c r="I79" s="161">
        <f>ROUND(E79*H79,2)</f>
        <v>0</v>
      </c>
      <c r="J79" s="162"/>
      <c r="K79" s="161">
        <f>ROUND(E79*J79,2)</f>
        <v>0</v>
      </c>
      <c r="L79" s="161">
        <v>21</v>
      </c>
      <c r="M79" s="161">
        <f>G79*(1+L79/100)</f>
        <v>0</v>
      </c>
      <c r="N79" s="161">
        <v>2.3000000000000001E-4</v>
      </c>
      <c r="O79" s="161">
        <f>ROUND(E79*N79,2)</f>
        <v>0.18</v>
      </c>
      <c r="P79" s="161">
        <v>0</v>
      </c>
      <c r="Q79" s="161">
        <f>ROUND(E79*P79,2)</f>
        <v>0</v>
      </c>
      <c r="R79" s="161"/>
      <c r="S79" s="161" t="s">
        <v>109</v>
      </c>
      <c r="T79" s="161" t="s">
        <v>109</v>
      </c>
      <c r="U79" s="161">
        <v>0.1</v>
      </c>
      <c r="V79" s="161">
        <f>ROUND(E79*U79,2)</f>
        <v>80.3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110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88" t="s">
        <v>191</v>
      </c>
      <c r="D80" s="163"/>
      <c r="E80" s="164">
        <v>803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112</v>
      </c>
      <c r="AH80" s="151">
        <v>5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8">
        <v>24</v>
      </c>
      <c r="B81" s="179" t="s">
        <v>203</v>
      </c>
      <c r="C81" s="189" t="s">
        <v>307</v>
      </c>
      <c r="D81" s="180" t="s">
        <v>159</v>
      </c>
      <c r="E81" s="181">
        <v>70</v>
      </c>
      <c r="F81" s="182"/>
      <c r="G81" s="183">
        <f>ROUND(E81*F81,2)</f>
        <v>0</v>
      </c>
      <c r="H81" s="162"/>
      <c r="I81" s="161">
        <f>ROUND(E81*H81,2)</f>
        <v>0</v>
      </c>
      <c r="J81" s="162"/>
      <c r="K81" s="161">
        <f>ROUND(E81*J81,2)</f>
        <v>0</v>
      </c>
      <c r="L81" s="161">
        <v>21</v>
      </c>
      <c r="M81" s="161">
        <f>G81*(1+L81/100)</f>
        <v>0</v>
      </c>
      <c r="N81" s="161">
        <v>2.7E-4</v>
      </c>
      <c r="O81" s="161">
        <f>ROUND(E81*N81,2)</f>
        <v>0.02</v>
      </c>
      <c r="P81" s="161">
        <v>0</v>
      </c>
      <c r="Q81" s="161">
        <f>ROUND(E81*P81,2)</f>
        <v>0</v>
      </c>
      <c r="R81" s="161"/>
      <c r="S81" s="161" t="s">
        <v>109</v>
      </c>
      <c r="T81" s="161" t="s">
        <v>109</v>
      </c>
      <c r="U81" s="161">
        <v>0.33300000000000002</v>
      </c>
      <c r="V81" s="161">
        <f>ROUND(E81*U81,2)</f>
        <v>23.31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110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72">
        <v>25</v>
      </c>
      <c r="B82" s="173" t="s">
        <v>204</v>
      </c>
      <c r="C82" s="187" t="s">
        <v>205</v>
      </c>
      <c r="D82" s="174" t="s">
        <v>108</v>
      </c>
      <c r="E82" s="175">
        <v>883.3</v>
      </c>
      <c r="F82" s="176"/>
      <c r="G82" s="177">
        <f>ROUND(E82*F82,2)</f>
        <v>0</v>
      </c>
      <c r="H82" s="162"/>
      <c r="I82" s="161">
        <f>ROUND(E82*H82,2)</f>
        <v>0</v>
      </c>
      <c r="J82" s="162"/>
      <c r="K82" s="161">
        <f>ROUND(E82*J82,2)</f>
        <v>0</v>
      </c>
      <c r="L82" s="161">
        <v>21</v>
      </c>
      <c r="M82" s="161">
        <f>G82*(1+L82/100)</f>
        <v>0</v>
      </c>
      <c r="N82" s="161">
        <v>1.8500000000000001E-3</v>
      </c>
      <c r="O82" s="161">
        <f>ROUND(E82*N82,2)</f>
        <v>1.63</v>
      </c>
      <c r="P82" s="161">
        <v>0</v>
      </c>
      <c r="Q82" s="161">
        <f>ROUND(E82*P82,2)</f>
        <v>0</v>
      </c>
      <c r="R82" s="161" t="s">
        <v>206</v>
      </c>
      <c r="S82" s="161" t="s">
        <v>109</v>
      </c>
      <c r="T82" s="161" t="s">
        <v>109</v>
      </c>
      <c r="U82" s="161">
        <v>0</v>
      </c>
      <c r="V82" s="161">
        <f>ROUND(E82*U82,2)</f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207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88" t="s">
        <v>208</v>
      </c>
      <c r="D83" s="163"/>
      <c r="E83" s="164">
        <v>883.3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112</v>
      </c>
      <c r="AH83" s="151">
        <v>5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>
        <v>26</v>
      </c>
      <c r="B84" s="159" t="s">
        <v>209</v>
      </c>
      <c r="C84" s="190" t="s">
        <v>210</v>
      </c>
      <c r="D84" s="160" t="s">
        <v>0</v>
      </c>
      <c r="E84" s="184"/>
      <c r="F84" s="162"/>
      <c r="G84" s="161">
        <f>ROUND(E84*F84,2)</f>
        <v>0</v>
      </c>
      <c r="H84" s="162"/>
      <c r="I84" s="161">
        <f>ROUND(E84*H84,2)</f>
        <v>0</v>
      </c>
      <c r="J84" s="162"/>
      <c r="K84" s="161">
        <f>ROUND(E84*J84,2)</f>
        <v>0</v>
      </c>
      <c r="L84" s="161">
        <v>21</v>
      </c>
      <c r="M84" s="161">
        <f>G84*(1+L84/100)</f>
        <v>0</v>
      </c>
      <c r="N84" s="161">
        <v>0</v>
      </c>
      <c r="O84" s="161">
        <f>ROUND(E84*N84,2)</f>
        <v>0</v>
      </c>
      <c r="P84" s="161">
        <v>0</v>
      </c>
      <c r="Q84" s="161">
        <f>ROUND(E84*P84,2)</f>
        <v>0</v>
      </c>
      <c r="R84" s="161"/>
      <c r="S84" s="161" t="s">
        <v>109</v>
      </c>
      <c r="T84" s="161" t="s">
        <v>109</v>
      </c>
      <c r="U84" s="161">
        <v>0</v>
      </c>
      <c r="V84" s="161">
        <f>ROUND(E84*U84,2)</f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188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x14ac:dyDescent="0.2">
      <c r="A85" s="166" t="s">
        <v>104</v>
      </c>
      <c r="B85" s="167" t="s">
        <v>65</v>
      </c>
      <c r="C85" s="186" t="s">
        <v>66</v>
      </c>
      <c r="D85" s="168"/>
      <c r="E85" s="169"/>
      <c r="F85" s="170"/>
      <c r="G85" s="171">
        <f>SUMIF(AG86:AG90,"&lt;&gt;NOR",G86:G90)</f>
        <v>0</v>
      </c>
      <c r="H85" s="165"/>
      <c r="I85" s="165">
        <f>SUM(I86:I90)</f>
        <v>0</v>
      </c>
      <c r="J85" s="165"/>
      <c r="K85" s="165">
        <f>SUM(K86:K90)</f>
        <v>0</v>
      </c>
      <c r="L85" s="165"/>
      <c r="M85" s="165">
        <f>SUM(M86:M90)</f>
        <v>0</v>
      </c>
      <c r="N85" s="165"/>
      <c r="O85" s="165">
        <f>SUM(O86:O90)</f>
        <v>5.47</v>
      </c>
      <c r="P85" s="165"/>
      <c r="Q85" s="165">
        <f>SUM(Q86:Q90)</f>
        <v>0</v>
      </c>
      <c r="R85" s="165"/>
      <c r="S85" s="165"/>
      <c r="T85" s="165"/>
      <c r="U85" s="165"/>
      <c r="V85" s="165">
        <f>SUM(V86:V90)</f>
        <v>83.2</v>
      </c>
      <c r="W85" s="165"/>
      <c r="AG85" t="s">
        <v>105</v>
      </c>
    </row>
    <row r="86" spans="1:60" outlineLevel="1" x14ac:dyDescent="0.2">
      <c r="A86" s="172">
        <v>27</v>
      </c>
      <c r="B86" s="173" t="s">
        <v>211</v>
      </c>
      <c r="C86" s="187" t="s">
        <v>212</v>
      </c>
      <c r="D86" s="174" t="s">
        <v>108</v>
      </c>
      <c r="E86" s="175">
        <v>520</v>
      </c>
      <c r="F86" s="176"/>
      <c r="G86" s="177">
        <f>ROUND(E86*F86,2)</f>
        <v>0</v>
      </c>
      <c r="H86" s="162"/>
      <c r="I86" s="161">
        <f>ROUND(E86*H86,2)</f>
        <v>0</v>
      </c>
      <c r="J86" s="162"/>
      <c r="K86" s="161">
        <f>ROUND(E86*J86,2)</f>
        <v>0</v>
      </c>
      <c r="L86" s="161">
        <v>21</v>
      </c>
      <c r="M86" s="161">
        <f>G86*(1+L86/100)</f>
        <v>0</v>
      </c>
      <c r="N86" s="161">
        <v>3.3E-4</v>
      </c>
      <c r="O86" s="161">
        <f>ROUND(E86*N86,2)</f>
        <v>0.17</v>
      </c>
      <c r="P86" s="161">
        <v>0</v>
      </c>
      <c r="Q86" s="161">
        <f>ROUND(E86*P86,2)</f>
        <v>0</v>
      </c>
      <c r="R86" s="161"/>
      <c r="S86" s="161" t="s">
        <v>109</v>
      </c>
      <c r="T86" s="161" t="s">
        <v>109</v>
      </c>
      <c r="U86" s="161">
        <v>0.16</v>
      </c>
      <c r="V86" s="161">
        <f>ROUND(E86*U86,2)</f>
        <v>83.2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110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88" t="s">
        <v>154</v>
      </c>
      <c r="D87" s="163"/>
      <c r="E87" s="164">
        <v>520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112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72">
        <v>28</v>
      </c>
      <c r="B88" s="173" t="s">
        <v>213</v>
      </c>
      <c r="C88" s="187" t="s">
        <v>214</v>
      </c>
      <c r="D88" s="174" t="s">
        <v>108</v>
      </c>
      <c r="E88" s="175">
        <v>535.6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21</v>
      </c>
      <c r="M88" s="161">
        <f>G88*(1+L88/100)</f>
        <v>0</v>
      </c>
      <c r="N88" s="161">
        <v>9.9000000000000008E-3</v>
      </c>
      <c r="O88" s="161">
        <f>ROUND(E88*N88,2)</f>
        <v>5.3</v>
      </c>
      <c r="P88" s="161">
        <v>0</v>
      </c>
      <c r="Q88" s="161">
        <f>ROUND(E88*P88,2)</f>
        <v>0</v>
      </c>
      <c r="R88" s="161" t="s">
        <v>206</v>
      </c>
      <c r="S88" s="161" t="s">
        <v>109</v>
      </c>
      <c r="T88" s="161" t="s">
        <v>109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207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215</v>
      </c>
      <c r="D89" s="163"/>
      <c r="E89" s="164">
        <v>535.6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112</v>
      </c>
      <c r="AH89" s="151">
        <v>5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>
        <v>29</v>
      </c>
      <c r="B90" s="159" t="s">
        <v>216</v>
      </c>
      <c r="C90" s="190" t="s">
        <v>217</v>
      </c>
      <c r="D90" s="160" t="s">
        <v>0</v>
      </c>
      <c r="E90" s="184"/>
      <c r="F90" s="162"/>
      <c r="G90" s="161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21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109</v>
      </c>
      <c r="T90" s="161" t="s">
        <v>109</v>
      </c>
      <c r="U90" s="161">
        <v>0</v>
      </c>
      <c r="V90" s="161">
        <f>ROUND(E90*U90,2)</f>
        <v>0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188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x14ac:dyDescent="0.2">
      <c r="A91" s="166" t="s">
        <v>104</v>
      </c>
      <c r="B91" s="167" t="s">
        <v>67</v>
      </c>
      <c r="C91" s="186" t="s">
        <v>68</v>
      </c>
      <c r="D91" s="168"/>
      <c r="E91" s="169"/>
      <c r="F91" s="170"/>
      <c r="G91" s="171">
        <f>SUMIF(AG92:AG96,"&lt;&gt;NOR",G92:G96)</f>
        <v>0</v>
      </c>
      <c r="H91" s="165"/>
      <c r="I91" s="165">
        <f>SUM(I92:I96)</f>
        <v>0</v>
      </c>
      <c r="J91" s="165"/>
      <c r="K91" s="165">
        <f>SUM(K92:K96)</f>
        <v>0</v>
      </c>
      <c r="L91" s="165"/>
      <c r="M91" s="165">
        <f>SUM(M92:M96)</f>
        <v>0</v>
      </c>
      <c r="N91" s="165"/>
      <c r="O91" s="165">
        <f>SUM(O92:O96)</f>
        <v>0.01</v>
      </c>
      <c r="P91" s="165"/>
      <c r="Q91" s="165">
        <f>SUM(Q92:Q96)</f>
        <v>0</v>
      </c>
      <c r="R91" s="165"/>
      <c r="S91" s="165"/>
      <c r="T91" s="165"/>
      <c r="U91" s="165"/>
      <c r="V91" s="165">
        <f>SUM(V92:V96)</f>
        <v>3.3400000000000003</v>
      </c>
      <c r="W91" s="165"/>
      <c r="AG91" t="s">
        <v>105</v>
      </c>
    </row>
    <row r="92" spans="1:60" ht="22.5" outlineLevel="1" x14ac:dyDescent="0.2">
      <c r="A92" s="172">
        <v>30</v>
      </c>
      <c r="B92" s="173" t="s">
        <v>218</v>
      </c>
      <c r="C92" s="187" t="s">
        <v>308</v>
      </c>
      <c r="D92" s="174" t="s">
        <v>159</v>
      </c>
      <c r="E92" s="175">
        <v>4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21</v>
      </c>
      <c r="M92" s="161">
        <f>G92*(1+L92/100)</f>
        <v>0</v>
      </c>
      <c r="N92" s="161">
        <v>2.1099999999999999E-3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109</v>
      </c>
      <c r="T92" s="161" t="s">
        <v>109</v>
      </c>
      <c r="U92" s="161">
        <v>0.67100000000000004</v>
      </c>
      <c r="V92" s="161">
        <f>ROUND(E92*U92,2)</f>
        <v>2.68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110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160</v>
      </c>
      <c r="D93" s="163"/>
      <c r="E93" s="164">
        <v>4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112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2">
        <v>31</v>
      </c>
      <c r="B94" s="173" t="s">
        <v>219</v>
      </c>
      <c r="C94" s="187" t="s">
        <v>309</v>
      </c>
      <c r="D94" s="174" t="s">
        <v>159</v>
      </c>
      <c r="E94" s="175">
        <v>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21</v>
      </c>
      <c r="M94" s="161">
        <f>G94*(1+L94/100)</f>
        <v>0</v>
      </c>
      <c r="N94" s="161">
        <v>2.8E-3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109</v>
      </c>
      <c r="T94" s="161" t="s">
        <v>109</v>
      </c>
      <c r="U94" s="161">
        <v>0.66</v>
      </c>
      <c r="V94" s="161">
        <f>ROUND(E94*U94,2)</f>
        <v>0.66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110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161</v>
      </c>
      <c r="D95" s="163"/>
      <c r="E95" s="164">
        <v>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32</v>
      </c>
      <c r="B96" s="159" t="s">
        <v>220</v>
      </c>
      <c r="C96" s="190" t="s">
        <v>221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21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109</v>
      </c>
      <c r="T96" s="161" t="s">
        <v>109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188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104</v>
      </c>
      <c r="B97" s="167" t="s">
        <v>69</v>
      </c>
      <c r="C97" s="186" t="s">
        <v>70</v>
      </c>
      <c r="D97" s="168"/>
      <c r="E97" s="169"/>
      <c r="F97" s="170"/>
      <c r="G97" s="171">
        <f>SUMIF(AG98:AG111,"&lt;&gt;NOR",G98:G111)</f>
        <v>0</v>
      </c>
      <c r="H97" s="165"/>
      <c r="I97" s="165">
        <f>SUM(I98:I111)</f>
        <v>0</v>
      </c>
      <c r="J97" s="165"/>
      <c r="K97" s="165">
        <f>SUM(K98:K111)</f>
        <v>0</v>
      </c>
      <c r="L97" s="165"/>
      <c r="M97" s="165">
        <f>SUM(M98:M111)</f>
        <v>0</v>
      </c>
      <c r="N97" s="165"/>
      <c r="O97" s="165">
        <f>SUM(O98:O111)</f>
        <v>0.65999999999999992</v>
      </c>
      <c r="P97" s="165"/>
      <c r="Q97" s="165">
        <f>SUM(Q98:Q111)</f>
        <v>0</v>
      </c>
      <c r="R97" s="165"/>
      <c r="S97" s="165"/>
      <c r="T97" s="165"/>
      <c r="U97" s="165"/>
      <c r="V97" s="165">
        <f>SUM(V98:V111)</f>
        <v>147.76000000000002</v>
      </c>
      <c r="W97" s="165"/>
      <c r="AG97" t="s">
        <v>105</v>
      </c>
    </row>
    <row r="98" spans="1:60" outlineLevel="1" x14ac:dyDescent="0.2">
      <c r="A98" s="172">
        <v>33</v>
      </c>
      <c r="B98" s="173" t="s">
        <v>222</v>
      </c>
      <c r="C98" s="187" t="s">
        <v>223</v>
      </c>
      <c r="D98" s="174" t="s">
        <v>164</v>
      </c>
      <c r="E98" s="175">
        <v>18.600000000000001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21</v>
      </c>
      <c r="M98" s="161">
        <f>G98*(1+L98/100)</f>
        <v>0</v>
      </c>
      <c r="N98" s="161">
        <v>1.58E-3</v>
      </c>
      <c r="O98" s="161">
        <f>ROUND(E98*N98,2)</f>
        <v>0.03</v>
      </c>
      <c r="P98" s="161">
        <v>0</v>
      </c>
      <c r="Q98" s="161">
        <f>ROUND(E98*P98,2)</f>
        <v>0</v>
      </c>
      <c r="R98" s="161"/>
      <c r="S98" s="161" t="s">
        <v>109</v>
      </c>
      <c r="T98" s="161" t="s">
        <v>109</v>
      </c>
      <c r="U98" s="161">
        <v>0.64573000000000003</v>
      </c>
      <c r="V98" s="161">
        <f>ROUND(E98*U98,2)</f>
        <v>12.01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110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165</v>
      </c>
      <c r="D99" s="163"/>
      <c r="E99" s="164">
        <v>18.600000000000001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112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34</v>
      </c>
      <c r="B100" s="173" t="s">
        <v>224</v>
      </c>
      <c r="C100" s="187" t="s">
        <v>225</v>
      </c>
      <c r="D100" s="174" t="s">
        <v>164</v>
      </c>
      <c r="E100" s="175">
        <v>170.2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21</v>
      </c>
      <c r="M100" s="161">
        <f>G100*(1+L100/100)</f>
        <v>0</v>
      </c>
      <c r="N100" s="161">
        <v>1.58E-3</v>
      </c>
      <c r="O100" s="161">
        <f>ROUND(E100*N100,2)</f>
        <v>0.27</v>
      </c>
      <c r="P100" s="161">
        <v>0</v>
      </c>
      <c r="Q100" s="161">
        <f>ROUND(E100*P100,2)</f>
        <v>0</v>
      </c>
      <c r="R100" s="161"/>
      <c r="S100" s="161" t="s">
        <v>109</v>
      </c>
      <c r="T100" s="161" t="s">
        <v>109</v>
      </c>
      <c r="U100" s="161">
        <v>0.60109999999999997</v>
      </c>
      <c r="V100" s="161">
        <f>ROUND(E100*U100,2)</f>
        <v>102.31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110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226</v>
      </c>
      <c r="D101" s="163"/>
      <c r="E101" s="164">
        <v>170.2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112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35</v>
      </c>
      <c r="B102" s="173" t="s">
        <v>227</v>
      </c>
      <c r="C102" s="187" t="s">
        <v>228</v>
      </c>
      <c r="D102" s="174" t="s">
        <v>164</v>
      </c>
      <c r="E102" s="175">
        <v>13.4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21</v>
      </c>
      <c r="M102" s="161">
        <f>G102*(1+L102/100)</f>
        <v>0</v>
      </c>
      <c r="N102" s="161">
        <v>3.15E-3</v>
      </c>
      <c r="O102" s="161">
        <f>ROUND(E102*N102,2)</f>
        <v>0.04</v>
      </c>
      <c r="P102" s="161">
        <v>0</v>
      </c>
      <c r="Q102" s="161">
        <f>ROUND(E102*P102,2)</f>
        <v>0</v>
      </c>
      <c r="R102" s="161"/>
      <c r="S102" s="161" t="s">
        <v>109</v>
      </c>
      <c r="T102" s="161" t="s">
        <v>109</v>
      </c>
      <c r="U102" s="161">
        <v>1.25305</v>
      </c>
      <c r="V102" s="161">
        <f>ROUND(E102*U102,2)</f>
        <v>16.79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110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177</v>
      </c>
      <c r="D103" s="163"/>
      <c r="E103" s="164">
        <v>13.4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112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36</v>
      </c>
      <c r="B104" s="173" t="s">
        <v>229</v>
      </c>
      <c r="C104" s="187" t="s">
        <v>230</v>
      </c>
      <c r="D104" s="174" t="s">
        <v>164</v>
      </c>
      <c r="E104" s="175">
        <v>21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21</v>
      </c>
      <c r="M104" s="161">
        <f>G104*(1+L104/100)</f>
        <v>0</v>
      </c>
      <c r="N104" s="161">
        <v>1.58E-3</v>
      </c>
      <c r="O104" s="161">
        <f>ROUND(E104*N104,2)</f>
        <v>0.03</v>
      </c>
      <c r="P104" s="161">
        <v>0</v>
      </c>
      <c r="Q104" s="161">
        <f>ROUND(E104*P104,2)</f>
        <v>0</v>
      </c>
      <c r="R104" s="161"/>
      <c r="S104" s="161" t="s">
        <v>109</v>
      </c>
      <c r="T104" s="161" t="s">
        <v>109</v>
      </c>
      <c r="U104" s="161">
        <v>0.79281999999999997</v>
      </c>
      <c r="V104" s="161">
        <f>ROUND(E104*U104,2)</f>
        <v>16.649999999999999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110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174</v>
      </c>
      <c r="D105" s="163"/>
      <c r="E105" s="164">
        <v>21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112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72">
        <v>37</v>
      </c>
      <c r="B106" s="173" t="s">
        <v>231</v>
      </c>
      <c r="C106" s="187" t="s">
        <v>232</v>
      </c>
      <c r="D106" s="174" t="s">
        <v>108</v>
      </c>
      <c r="E106" s="175">
        <v>61.280999999999999</v>
      </c>
      <c r="F106" s="176"/>
      <c r="G106" s="177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21</v>
      </c>
      <c r="M106" s="161">
        <f>G106*(1+L106/100)</f>
        <v>0</v>
      </c>
      <c r="N106" s="161">
        <v>4.7999999999999996E-3</v>
      </c>
      <c r="O106" s="161">
        <f>ROUND(E106*N106,2)</f>
        <v>0.28999999999999998</v>
      </c>
      <c r="P106" s="161">
        <v>0</v>
      </c>
      <c r="Q106" s="161">
        <f>ROUND(E106*P106,2)</f>
        <v>0</v>
      </c>
      <c r="R106" s="161" t="s">
        <v>206</v>
      </c>
      <c r="S106" s="161" t="s">
        <v>109</v>
      </c>
      <c r="T106" s="161" t="s">
        <v>109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207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8" t="s">
        <v>233</v>
      </c>
      <c r="D107" s="163"/>
      <c r="E107" s="164">
        <v>5.1150000000000002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112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 t="s">
        <v>234</v>
      </c>
      <c r="D108" s="163"/>
      <c r="E108" s="164">
        <v>37.444000000000003</v>
      </c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112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 t="s">
        <v>235</v>
      </c>
      <c r="D109" s="163"/>
      <c r="E109" s="164">
        <v>11.792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112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8" t="s">
        <v>236</v>
      </c>
      <c r="D110" s="163"/>
      <c r="E110" s="164">
        <v>6.93</v>
      </c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112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>
        <v>38</v>
      </c>
      <c r="B111" s="159" t="s">
        <v>237</v>
      </c>
      <c r="C111" s="190" t="s">
        <v>238</v>
      </c>
      <c r="D111" s="160" t="s">
        <v>0</v>
      </c>
      <c r="E111" s="184"/>
      <c r="F111" s="162"/>
      <c r="G111" s="161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21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109</v>
      </c>
      <c r="T111" s="161" t="s">
        <v>109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188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104</v>
      </c>
      <c r="B112" s="167" t="s">
        <v>71</v>
      </c>
      <c r="C112" s="186" t="s">
        <v>72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0</v>
      </c>
      <c r="W112" s="165"/>
      <c r="AG112" t="s">
        <v>105</v>
      </c>
    </row>
    <row r="113" spans="1:60" ht="33.75" outlineLevel="1" x14ac:dyDescent="0.2">
      <c r="A113" s="178">
        <v>39</v>
      </c>
      <c r="B113" s="179" t="s">
        <v>239</v>
      </c>
      <c r="C113" s="189" t="s">
        <v>240</v>
      </c>
      <c r="D113" s="180" t="s">
        <v>241</v>
      </c>
      <c r="E113" s="181">
        <v>1</v>
      </c>
      <c r="F113" s="182"/>
      <c r="G113" s="183">
        <f t="shared" ref="G113:G118" si="0">ROUND(E113*F113,2)</f>
        <v>0</v>
      </c>
      <c r="H113" s="162"/>
      <c r="I113" s="161">
        <f t="shared" ref="I113:I118" si="1">ROUND(E113*H113,2)</f>
        <v>0</v>
      </c>
      <c r="J113" s="162"/>
      <c r="K113" s="161">
        <f t="shared" ref="K113:K118" si="2">ROUND(E113*J113,2)</f>
        <v>0</v>
      </c>
      <c r="L113" s="161">
        <v>21</v>
      </c>
      <c r="M113" s="161">
        <f t="shared" ref="M113:M118" si="3">G113*(1+L113/100)</f>
        <v>0</v>
      </c>
      <c r="N113" s="161">
        <v>0</v>
      </c>
      <c r="O113" s="161">
        <f t="shared" ref="O113:O118" si="4">ROUND(E113*N113,2)</f>
        <v>0</v>
      </c>
      <c r="P113" s="161">
        <v>0</v>
      </c>
      <c r="Q113" s="161">
        <f t="shared" ref="Q113:Q118" si="5">ROUND(E113*P113,2)</f>
        <v>0</v>
      </c>
      <c r="R113" s="161"/>
      <c r="S113" s="161" t="s">
        <v>123</v>
      </c>
      <c r="T113" s="161" t="s">
        <v>124</v>
      </c>
      <c r="U113" s="161">
        <v>0</v>
      </c>
      <c r="V113" s="161">
        <f t="shared" ref="V113:V118" si="6">ROUND(E113*U113,2)</f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110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33.75" outlineLevel="1" x14ac:dyDescent="0.2">
      <c r="A114" s="178">
        <v>40</v>
      </c>
      <c r="B114" s="179" t="s">
        <v>242</v>
      </c>
      <c r="C114" s="189" t="s">
        <v>243</v>
      </c>
      <c r="D114" s="180" t="s">
        <v>241</v>
      </c>
      <c r="E114" s="181">
        <v>1</v>
      </c>
      <c r="F114" s="182"/>
      <c r="G114" s="183">
        <f t="shared" si="0"/>
        <v>0</v>
      </c>
      <c r="H114" s="162"/>
      <c r="I114" s="161">
        <f t="shared" si="1"/>
        <v>0</v>
      </c>
      <c r="J114" s="162"/>
      <c r="K114" s="161">
        <f t="shared" si="2"/>
        <v>0</v>
      </c>
      <c r="L114" s="161">
        <v>21</v>
      </c>
      <c r="M114" s="161">
        <f t="shared" si="3"/>
        <v>0</v>
      </c>
      <c r="N114" s="161">
        <v>0</v>
      </c>
      <c r="O114" s="161">
        <f t="shared" si="4"/>
        <v>0</v>
      </c>
      <c r="P114" s="161">
        <v>0</v>
      </c>
      <c r="Q114" s="161">
        <f t="shared" si="5"/>
        <v>0</v>
      </c>
      <c r="R114" s="161"/>
      <c r="S114" s="161" t="s">
        <v>123</v>
      </c>
      <c r="T114" s="161" t="s">
        <v>124</v>
      </c>
      <c r="U114" s="161">
        <v>0</v>
      </c>
      <c r="V114" s="161">
        <f t="shared" si="6"/>
        <v>0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110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ht="22.5" outlineLevel="1" x14ac:dyDescent="0.2">
      <c r="A115" s="178">
        <v>41</v>
      </c>
      <c r="B115" s="179" t="s">
        <v>244</v>
      </c>
      <c r="C115" s="189" t="s">
        <v>245</v>
      </c>
      <c r="D115" s="180" t="s">
        <v>241</v>
      </c>
      <c r="E115" s="181">
        <v>1</v>
      </c>
      <c r="F115" s="182"/>
      <c r="G115" s="183">
        <f t="shared" si="0"/>
        <v>0</v>
      </c>
      <c r="H115" s="162"/>
      <c r="I115" s="161">
        <f t="shared" si="1"/>
        <v>0</v>
      </c>
      <c r="J115" s="162"/>
      <c r="K115" s="161">
        <f t="shared" si="2"/>
        <v>0</v>
      </c>
      <c r="L115" s="161">
        <v>21</v>
      </c>
      <c r="M115" s="161">
        <f t="shared" si="3"/>
        <v>0</v>
      </c>
      <c r="N115" s="161">
        <v>0</v>
      </c>
      <c r="O115" s="161">
        <f t="shared" si="4"/>
        <v>0</v>
      </c>
      <c r="P115" s="161">
        <v>0</v>
      </c>
      <c r="Q115" s="161">
        <f t="shared" si="5"/>
        <v>0</v>
      </c>
      <c r="R115" s="161"/>
      <c r="S115" s="161" t="s">
        <v>123</v>
      </c>
      <c r="T115" s="161" t="s">
        <v>124</v>
      </c>
      <c r="U115" s="161">
        <v>0</v>
      </c>
      <c r="V115" s="161">
        <f t="shared" si="6"/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110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ht="22.5" outlineLevel="1" x14ac:dyDescent="0.2">
      <c r="A116" s="178">
        <v>42</v>
      </c>
      <c r="B116" s="179" t="s">
        <v>246</v>
      </c>
      <c r="C116" s="189" t="s">
        <v>247</v>
      </c>
      <c r="D116" s="180" t="s">
        <v>241</v>
      </c>
      <c r="E116" s="181">
        <v>1</v>
      </c>
      <c r="F116" s="182"/>
      <c r="G116" s="183">
        <f t="shared" si="0"/>
        <v>0</v>
      </c>
      <c r="H116" s="162"/>
      <c r="I116" s="161">
        <f t="shared" si="1"/>
        <v>0</v>
      </c>
      <c r="J116" s="162"/>
      <c r="K116" s="161">
        <f t="shared" si="2"/>
        <v>0</v>
      </c>
      <c r="L116" s="161">
        <v>21</v>
      </c>
      <c r="M116" s="161">
        <f t="shared" si="3"/>
        <v>0</v>
      </c>
      <c r="N116" s="161">
        <v>0</v>
      </c>
      <c r="O116" s="161">
        <f t="shared" si="4"/>
        <v>0</v>
      </c>
      <c r="P116" s="161">
        <v>0</v>
      </c>
      <c r="Q116" s="161">
        <f t="shared" si="5"/>
        <v>0</v>
      </c>
      <c r="R116" s="161"/>
      <c r="S116" s="161" t="s">
        <v>123</v>
      </c>
      <c r="T116" s="161" t="s">
        <v>124</v>
      </c>
      <c r="U116" s="161">
        <v>0</v>
      </c>
      <c r="V116" s="161">
        <f t="shared" si="6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110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72">
        <v>43</v>
      </c>
      <c r="B117" s="173" t="s">
        <v>248</v>
      </c>
      <c r="C117" s="187" t="s">
        <v>249</v>
      </c>
      <c r="D117" s="174" t="s">
        <v>241</v>
      </c>
      <c r="E117" s="175">
        <v>1</v>
      </c>
      <c r="F117" s="176"/>
      <c r="G117" s="177">
        <f t="shared" si="0"/>
        <v>0</v>
      </c>
      <c r="H117" s="162"/>
      <c r="I117" s="161">
        <f t="shared" si="1"/>
        <v>0</v>
      </c>
      <c r="J117" s="162"/>
      <c r="K117" s="161">
        <f t="shared" si="2"/>
        <v>0</v>
      </c>
      <c r="L117" s="161">
        <v>21</v>
      </c>
      <c r="M117" s="161">
        <f t="shared" si="3"/>
        <v>0</v>
      </c>
      <c r="N117" s="161">
        <v>0</v>
      </c>
      <c r="O117" s="161">
        <f t="shared" si="4"/>
        <v>0</v>
      </c>
      <c r="P117" s="161">
        <v>0</v>
      </c>
      <c r="Q117" s="161">
        <f t="shared" si="5"/>
        <v>0</v>
      </c>
      <c r="R117" s="161"/>
      <c r="S117" s="161" t="s">
        <v>123</v>
      </c>
      <c r="T117" s="161" t="s">
        <v>124</v>
      </c>
      <c r="U117" s="161">
        <v>0</v>
      </c>
      <c r="V117" s="161">
        <f t="shared" si="6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110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>
        <v>44</v>
      </c>
      <c r="B118" s="159" t="s">
        <v>250</v>
      </c>
      <c r="C118" s="190" t="s">
        <v>251</v>
      </c>
      <c r="D118" s="160" t="s">
        <v>0</v>
      </c>
      <c r="E118" s="184"/>
      <c r="F118" s="162"/>
      <c r="G118" s="161">
        <f t="shared" si="0"/>
        <v>0</v>
      </c>
      <c r="H118" s="162"/>
      <c r="I118" s="161">
        <f t="shared" si="1"/>
        <v>0</v>
      </c>
      <c r="J118" s="162"/>
      <c r="K118" s="161">
        <f t="shared" si="2"/>
        <v>0</v>
      </c>
      <c r="L118" s="161">
        <v>21</v>
      </c>
      <c r="M118" s="161">
        <f t="shared" si="3"/>
        <v>0</v>
      </c>
      <c r="N118" s="161">
        <v>0</v>
      </c>
      <c r="O118" s="161">
        <f t="shared" si="4"/>
        <v>0</v>
      </c>
      <c r="P118" s="161">
        <v>0</v>
      </c>
      <c r="Q118" s="161">
        <f t="shared" si="5"/>
        <v>0</v>
      </c>
      <c r="R118" s="161"/>
      <c r="S118" s="161" t="s">
        <v>109</v>
      </c>
      <c r="T118" s="161" t="s">
        <v>109</v>
      </c>
      <c r="U118" s="161">
        <v>0</v>
      </c>
      <c r="V118" s="161">
        <f t="shared" si="6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188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104</v>
      </c>
      <c r="B119" s="167" t="s">
        <v>73</v>
      </c>
      <c r="C119" s="186" t="s">
        <v>74</v>
      </c>
      <c r="D119" s="168"/>
      <c r="E119" s="169"/>
      <c r="F119" s="170"/>
      <c r="G119" s="171">
        <f>SUMIF(AG120:AG121,"&lt;&gt;NOR",G120:G121)</f>
        <v>0</v>
      </c>
      <c r="H119" s="165"/>
      <c r="I119" s="165">
        <f>SUM(I120:I121)</f>
        <v>0</v>
      </c>
      <c r="J119" s="165"/>
      <c r="K119" s="165">
        <f>SUM(K120:K121)</f>
        <v>0</v>
      </c>
      <c r="L119" s="165"/>
      <c r="M119" s="165">
        <f>SUM(M120:M121)</f>
        <v>0</v>
      </c>
      <c r="N119" s="165"/>
      <c r="O119" s="165">
        <f>SUM(O120:O121)</f>
        <v>0</v>
      </c>
      <c r="P119" s="165"/>
      <c r="Q119" s="165">
        <f>SUM(Q120:Q121)</f>
        <v>0</v>
      </c>
      <c r="R119" s="165"/>
      <c r="S119" s="165"/>
      <c r="T119" s="165"/>
      <c r="U119" s="165"/>
      <c r="V119" s="165">
        <f>SUM(V120:V121)</f>
        <v>0</v>
      </c>
      <c r="W119" s="165"/>
      <c r="AG119" t="s">
        <v>105</v>
      </c>
    </row>
    <row r="120" spans="1:60" outlineLevel="1" x14ac:dyDescent="0.2">
      <c r="A120" s="178">
        <v>45</v>
      </c>
      <c r="B120" s="179" t="s">
        <v>252</v>
      </c>
      <c r="C120" s="189" t="s">
        <v>253</v>
      </c>
      <c r="D120" s="180" t="s">
        <v>122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21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123</v>
      </c>
      <c r="T120" s="161" t="s">
        <v>124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110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46</v>
      </c>
      <c r="B121" s="179" t="s">
        <v>254</v>
      </c>
      <c r="C121" s="189" t="s">
        <v>255</v>
      </c>
      <c r="D121" s="180" t="s">
        <v>122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21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123</v>
      </c>
      <c r="T121" s="161" t="s">
        <v>124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110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x14ac:dyDescent="0.2">
      <c r="A122" s="166" t="s">
        <v>104</v>
      </c>
      <c r="B122" s="167" t="s">
        <v>75</v>
      </c>
      <c r="C122" s="186" t="s">
        <v>76</v>
      </c>
      <c r="D122" s="168"/>
      <c r="E122" s="169"/>
      <c r="F122" s="170"/>
      <c r="G122" s="171">
        <f>SUMIF(AG123:AG133,"&lt;&gt;NOR",G123:G133)</f>
        <v>0</v>
      </c>
      <c r="H122" s="165"/>
      <c r="I122" s="165">
        <f>SUM(I123:I133)</f>
        <v>0</v>
      </c>
      <c r="J122" s="165"/>
      <c r="K122" s="165">
        <f>SUM(K123:K133)</f>
        <v>0</v>
      </c>
      <c r="L122" s="165"/>
      <c r="M122" s="165">
        <f>SUM(M123:M133)</f>
        <v>0</v>
      </c>
      <c r="N122" s="165"/>
      <c r="O122" s="165">
        <f>SUM(O123:O133)</f>
        <v>0</v>
      </c>
      <c r="P122" s="165"/>
      <c r="Q122" s="165">
        <f>SUM(Q123:Q133)</f>
        <v>0</v>
      </c>
      <c r="R122" s="165"/>
      <c r="S122" s="165"/>
      <c r="T122" s="165"/>
      <c r="U122" s="165"/>
      <c r="V122" s="165">
        <f>SUM(V123:V133)</f>
        <v>223.67999999999995</v>
      </c>
      <c r="W122" s="165"/>
      <c r="AG122" t="s">
        <v>105</v>
      </c>
    </row>
    <row r="123" spans="1:60" outlineLevel="1" x14ac:dyDescent="0.2">
      <c r="A123" s="178">
        <v>47</v>
      </c>
      <c r="B123" s="179" t="s">
        <v>256</v>
      </c>
      <c r="C123" s="189" t="s">
        <v>257</v>
      </c>
      <c r="D123" s="180" t="s">
        <v>187</v>
      </c>
      <c r="E123" s="181">
        <v>17.53</v>
      </c>
      <c r="F123" s="182"/>
      <c r="G123" s="183">
        <f t="shared" ref="G123:G133" si="7">ROUND(E123*F123,2)</f>
        <v>0</v>
      </c>
      <c r="H123" s="162"/>
      <c r="I123" s="161">
        <f t="shared" ref="I123:I133" si="8">ROUND(E123*H123,2)</f>
        <v>0</v>
      </c>
      <c r="J123" s="162"/>
      <c r="K123" s="161">
        <f t="shared" ref="K123:K133" si="9">ROUND(E123*J123,2)</f>
        <v>0</v>
      </c>
      <c r="L123" s="161">
        <v>21</v>
      </c>
      <c r="M123" s="161">
        <f t="shared" ref="M123:M133" si="10">G123*(1+L123/100)</f>
        <v>0</v>
      </c>
      <c r="N123" s="161">
        <v>0</v>
      </c>
      <c r="O123" s="161">
        <f t="shared" ref="O123:O133" si="11">ROUND(E123*N123,2)</f>
        <v>0</v>
      </c>
      <c r="P123" s="161">
        <v>0</v>
      </c>
      <c r="Q123" s="161">
        <f t="shared" ref="Q123:Q133" si="12">ROUND(E123*P123,2)</f>
        <v>0</v>
      </c>
      <c r="R123" s="161"/>
      <c r="S123" s="161" t="s">
        <v>109</v>
      </c>
      <c r="T123" s="161" t="s">
        <v>109</v>
      </c>
      <c r="U123" s="161">
        <v>0</v>
      </c>
      <c r="V123" s="161">
        <f t="shared" ref="V123:V133" si="13"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110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8">
        <v>48</v>
      </c>
      <c r="B124" s="179" t="s">
        <v>258</v>
      </c>
      <c r="C124" s="189" t="s">
        <v>259</v>
      </c>
      <c r="D124" s="180" t="s">
        <v>187</v>
      </c>
      <c r="E124" s="181">
        <v>9.0870499999999996</v>
      </c>
      <c r="F124" s="182"/>
      <c r="G124" s="183">
        <f t="shared" si="7"/>
        <v>0</v>
      </c>
      <c r="H124" s="162"/>
      <c r="I124" s="161">
        <f t="shared" si="8"/>
        <v>0</v>
      </c>
      <c r="J124" s="162"/>
      <c r="K124" s="161">
        <f t="shared" si="9"/>
        <v>0</v>
      </c>
      <c r="L124" s="161">
        <v>21</v>
      </c>
      <c r="M124" s="161">
        <f t="shared" si="10"/>
        <v>0</v>
      </c>
      <c r="N124" s="161">
        <v>0</v>
      </c>
      <c r="O124" s="161">
        <f t="shared" si="11"/>
        <v>0</v>
      </c>
      <c r="P124" s="161">
        <v>0</v>
      </c>
      <c r="Q124" s="161">
        <f t="shared" si="12"/>
        <v>0</v>
      </c>
      <c r="R124" s="161"/>
      <c r="S124" s="161" t="s">
        <v>109</v>
      </c>
      <c r="T124" s="161" t="s">
        <v>109</v>
      </c>
      <c r="U124" s="161">
        <v>0</v>
      </c>
      <c r="V124" s="161">
        <f t="shared" si="13"/>
        <v>0</v>
      </c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110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78">
        <v>49</v>
      </c>
      <c r="B125" s="179" t="s">
        <v>260</v>
      </c>
      <c r="C125" s="189" t="s">
        <v>261</v>
      </c>
      <c r="D125" s="180" t="s">
        <v>187</v>
      </c>
      <c r="E125" s="181">
        <v>2.83</v>
      </c>
      <c r="F125" s="182"/>
      <c r="G125" s="183">
        <f t="shared" si="7"/>
        <v>0</v>
      </c>
      <c r="H125" s="162"/>
      <c r="I125" s="161">
        <f t="shared" si="8"/>
        <v>0</v>
      </c>
      <c r="J125" s="162"/>
      <c r="K125" s="161">
        <f t="shared" si="9"/>
        <v>0</v>
      </c>
      <c r="L125" s="161">
        <v>21</v>
      </c>
      <c r="M125" s="161">
        <f t="shared" si="10"/>
        <v>0</v>
      </c>
      <c r="N125" s="161">
        <v>0</v>
      </c>
      <c r="O125" s="161">
        <f t="shared" si="11"/>
        <v>0</v>
      </c>
      <c r="P125" s="161">
        <v>0</v>
      </c>
      <c r="Q125" s="161">
        <f t="shared" si="12"/>
        <v>0</v>
      </c>
      <c r="R125" s="161"/>
      <c r="S125" s="161" t="s">
        <v>109</v>
      </c>
      <c r="T125" s="161" t="s">
        <v>109</v>
      </c>
      <c r="U125" s="161">
        <v>0</v>
      </c>
      <c r="V125" s="161">
        <f t="shared" si="13"/>
        <v>0</v>
      </c>
      <c r="W125" s="16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110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78">
        <v>50</v>
      </c>
      <c r="B126" s="179" t="s">
        <v>262</v>
      </c>
      <c r="C126" s="189" t="s">
        <v>263</v>
      </c>
      <c r="D126" s="180" t="s">
        <v>187</v>
      </c>
      <c r="E126" s="181">
        <v>3.3959999999999999</v>
      </c>
      <c r="F126" s="182"/>
      <c r="G126" s="183">
        <f t="shared" si="7"/>
        <v>0</v>
      </c>
      <c r="H126" s="162"/>
      <c r="I126" s="161">
        <f t="shared" si="8"/>
        <v>0</v>
      </c>
      <c r="J126" s="162"/>
      <c r="K126" s="161">
        <f t="shared" si="9"/>
        <v>0</v>
      </c>
      <c r="L126" s="161">
        <v>21</v>
      </c>
      <c r="M126" s="161">
        <f t="shared" si="10"/>
        <v>0</v>
      </c>
      <c r="N126" s="161">
        <v>0</v>
      </c>
      <c r="O126" s="161">
        <f t="shared" si="11"/>
        <v>0</v>
      </c>
      <c r="P126" s="161">
        <v>0</v>
      </c>
      <c r="Q126" s="161">
        <f t="shared" si="12"/>
        <v>0</v>
      </c>
      <c r="R126" s="161"/>
      <c r="S126" s="161" t="s">
        <v>109</v>
      </c>
      <c r="T126" s="161" t="s">
        <v>109</v>
      </c>
      <c r="U126" s="161">
        <v>0</v>
      </c>
      <c r="V126" s="161">
        <f t="shared" si="13"/>
        <v>0</v>
      </c>
      <c r="W126" s="16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110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78">
        <v>51</v>
      </c>
      <c r="B127" s="179" t="s">
        <v>264</v>
      </c>
      <c r="C127" s="189" t="s">
        <v>265</v>
      </c>
      <c r="D127" s="180" t="s">
        <v>187</v>
      </c>
      <c r="E127" s="181">
        <v>31.92305</v>
      </c>
      <c r="F127" s="182"/>
      <c r="G127" s="183">
        <f t="shared" si="7"/>
        <v>0</v>
      </c>
      <c r="H127" s="162"/>
      <c r="I127" s="161">
        <f t="shared" si="8"/>
        <v>0</v>
      </c>
      <c r="J127" s="162"/>
      <c r="K127" s="161">
        <f t="shared" si="9"/>
        <v>0</v>
      </c>
      <c r="L127" s="161">
        <v>21</v>
      </c>
      <c r="M127" s="161">
        <f t="shared" si="10"/>
        <v>0</v>
      </c>
      <c r="N127" s="161">
        <v>0</v>
      </c>
      <c r="O127" s="161">
        <f t="shared" si="11"/>
        <v>0</v>
      </c>
      <c r="P127" s="161">
        <v>0</v>
      </c>
      <c r="Q127" s="161">
        <f t="shared" si="12"/>
        <v>0</v>
      </c>
      <c r="R127" s="161"/>
      <c r="S127" s="161" t="s">
        <v>109</v>
      </c>
      <c r="T127" s="161" t="s">
        <v>109</v>
      </c>
      <c r="U127" s="161">
        <v>0.16400000000000001</v>
      </c>
      <c r="V127" s="161">
        <f t="shared" si="13"/>
        <v>5.24</v>
      </c>
      <c r="W127" s="16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266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78">
        <v>52</v>
      </c>
      <c r="B128" s="179" t="s">
        <v>267</v>
      </c>
      <c r="C128" s="189" t="s">
        <v>268</v>
      </c>
      <c r="D128" s="180" t="s">
        <v>187</v>
      </c>
      <c r="E128" s="181">
        <v>31.92305</v>
      </c>
      <c r="F128" s="182"/>
      <c r="G128" s="183">
        <f t="shared" si="7"/>
        <v>0</v>
      </c>
      <c r="H128" s="162"/>
      <c r="I128" s="161">
        <f t="shared" si="8"/>
        <v>0</v>
      </c>
      <c r="J128" s="162"/>
      <c r="K128" s="161">
        <f t="shared" si="9"/>
        <v>0</v>
      </c>
      <c r="L128" s="161">
        <v>21</v>
      </c>
      <c r="M128" s="161">
        <f t="shared" si="10"/>
        <v>0</v>
      </c>
      <c r="N128" s="161">
        <v>0</v>
      </c>
      <c r="O128" s="161">
        <f t="shared" si="11"/>
        <v>0</v>
      </c>
      <c r="P128" s="161">
        <v>0</v>
      </c>
      <c r="Q128" s="161">
        <f t="shared" si="12"/>
        <v>0</v>
      </c>
      <c r="R128" s="161"/>
      <c r="S128" s="161" t="s">
        <v>109</v>
      </c>
      <c r="T128" s="161" t="s">
        <v>109</v>
      </c>
      <c r="U128" s="161">
        <v>2.0089999999999999</v>
      </c>
      <c r="V128" s="161">
        <f t="shared" si="13"/>
        <v>64.13</v>
      </c>
      <c r="W128" s="16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266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78">
        <v>53</v>
      </c>
      <c r="B129" s="179" t="s">
        <v>269</v>
      </c>
      <c r="C129" s="189" t="s">
        <v>270</v>
      </c>
      <c r="D129" s="180" t="s">
        <v>187</v>
      </c>
      <c r="E129" s="181">
        <v>95.769149999999996</v>
      </c>
      <c r="F129" s="182"/>
      <c r="G129" s="183">
        <f t="shared" si="7"/>
        <v>0</v>
      </c>
      <c r="H129" s="162"/>
      <c r="I129" s="161">
        <f t="shared" si="8"/>
        <v>0</v>
      </c>
      <c r="J129" s="162"/>
      <c r="K129" s="161">
        <f t="shared" si="9"/>
        <v>0</v>
      </c>
      <c r="L129" s="161">
        <v>21</v>
      </c>
      <c r="M129" s="161">
        <f t="shared" si="10"/>
        <v>0</v>
      </c>
      <c r="N129" s="161">
        <v>0</v>
      </c>
      <c r="O129" s="161">
        <f t="shared" si="11"/>
        <v>0</v>
      </c>
      <c r="P129" s="161">
        <v>0</v>
      </c>
      <c r="Q129" s="161">
        <f t="shared" si="12"/>
        <v>0</v>
      </c>
      <c r="R129" s="161"/>
      <c r="S129" s="161" t="s">
        <v>109</v>
      </c>
      <c r="T129" s="161" t="s">
        <v>109</v>
      </c>
      <c r="U129" s="161">
        <v>0.95899999999999996</v>
      </c>
      <c r="V129" s="161">
        <f t="shared" si="13"/>
        <v>91.84</v>
      </c>
      <c r="W129" s="161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266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78">
        <v>54</v>
      </c>
      <c r="B130" s="179" t="s">
        <v>271</v>
      </c>
      <c r="C130" s="189" t="s">
        <v>272</v>
      </c>
      <c r="D130" s="180" t="s">
        <v>187</v>
      </c>
      <c r="E130" s="181">
        <v>31.92305</v>
      </c>
      <c r="F130" s="182"/>
      <c r="G130" s="183">
        <f t="shared" si="7"/>
        <v>0</v>
      </c>
      <c r="H130" s="162"/>
      <c r="I130" s="161">
        <f t="shared" si="8"/>
        <v>0</v>
      </c>
      <c r="J130" s="162"/>
      <c r="K130" s="161">
        <f t="shared" si="9"/>
        <v>0</v>
      </c>
      <c r="L130" s="161">
        <v>21</v>
      </c>
      <c r="M130" s="161">
        <f t="shared" si="10"/>
        <v>0</v>
      </c>
      <c r="N130" s="161">
        <v>0</v>
      </c>
      <c r="O130" s="161">
        <f t="shared" si="11"/>
        <v>0</v>
      </c>
      <c r="P130" s="161">
        <v>0</v>
      </c>
      <c r="Q130" s="161">
        <f t="shared" si="12"/>
        <v>0</v>
      </c>
      <c r="R130" s="161"/>
      <c r="S130" s="161" t="s">
        <v>109</v>
      </c>
      <c r="T130" s="161" t="s">
        <v>109</v>
      </c>
      <c r="U130" s="161">
        <v>0.49</v>
      </c>
      <c r="V130" s="161">
        <f t="shared" si="13"/>
        <v>15.64</v>
      </c>
      <c r="W130" s="16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266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78">
        <v>55</v>
      </c>
      <c r="B131" s="179" t="s">
        <v>273</v>
      </c>
      <c r="C131" s="189" t="s">
        <v>274</v>
      </c>
      <c r="D131" s="180" t="s">
        <v>187</v>
      </c>
      <c r="E131" s="181">
        <v>446.92271</v>
      </c>
      <c r="F131" s="182"/>
      <c r="G131" s="183">
        <f t="shared" si="7"/>
        <v>0</v>
      </c>
      <c r="H131" s="162"/>
      <c r="I131" s="161">
        <f t="shared" si="8"/>
        <v>0</v>
      </c>
      <c r="J131" s="162"/>
      <c r="K131" s="161">
        <f t="shared" si="9"/>
        <v>0</v>
      </c>
      <c r="L131" s="161">
        <v>21</v>
      </c>
      <c r="M131" s="161">
        <f t="shared" si="10"/>
        <v>0</v>
      </c>
      <c r="N131" s="161">
        <v>0</v>
      </c>
      <c r="O131" s="161">
        <f t="shared" si="11"/>
        <v>0</v>
      </c>
      <c r="P131" s="161">
        <v>0</v>
      </c>
      <c r="Q131" s="161">
        <f t="shared" si="12"/>
        <v>0</v>
      </c>
      <c r="R131" s="161"/>
      <c r="S131" s="161" t="s">
        <v>109</v>
      </c>
      <c r="T131" s="161" t="s">
        <v>109</v>
      </c>
      <c r="U131" s="161">
        <v>0</v>
      </c>
      <c r="V131" s="161">
        <f t="shared" si="13"/>
        <v>0</v>
      </c>
      <c r="W131" s="16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266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78">
        <v>56</v>
      </c>
      <c r="B132" s="179" t="s">
        <v>275</v>
      </c>
      <c r="C132" s="189" t="s">
        <v>276</v>
      </c>
      <c r="D132" s="180" t="s">
        <v>187</v>
      </c>
      <c r="E132" s="181">
        <v>31.92305</v>
      </c>
      <c r="F132" s="182"/>
      <c r="G132" s="183">
        <f t="shared" si="7"/>
        <v>0</v>
      </c>
      <c r="H132" s="162"/>
      <c r="I132" s="161">
        <f t="shared" si="8"/>
        <v>0</v>
      </c>
      <c r="J132" s="162"/>
      <c r="K132" s="161">
        <f t="shared" si="9"/>
        <v>0</v>
      </c>
      <c r="L132" s="161">
        <v>21</v>
      </c>
      <c r="M132" s="161">
        <f t="shared" si="10"/>
        <v>0</v>
      </c>
      <c r="N132" s="161">
        <v>0</v>
      </c>
      <c r="O132" s="161">
        <f t="shared" si="11"/>
        <v>0</v>
      </c>
      <c r="P132" s="161">
        <v>0</v>
      </c>
      <c r="Q132" s="161">
        <f t="shared" si="12"/>
        <v>0</v>
      </c>
      <c r="R132" s="161"/>
      <c r="S132" s="161" t="s">
        <v>109</v>
      </c>
      <c r="T132" s="161" t="s">
        <v>109</v>
      </c>
      <c r="U132" s="161">
        <v>0.94199999999999995</v>
      </c>
      <c r="V132" s="161">
        <f t="shared" si="13"/>
        <v>30.07</v>
      </c>
      <c r="W132" s="161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266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78">
        <v>57</v>
      </c>
      <c r="B133" s="179" t="s">
        <v>277</v>
      </c>
      <c r="C133" s="189" t="s">
        <v>278</v>
      </c>
      <c r="D133" s="180" t="s">
        <v>187</v>
      </c>
      <c r="E133" s="181">
        <v>159.61526000000001</v>
      </c>
      <c r="F133" s="182"/>
      <c r="G133" s="183">
        <f t="shared" si="7"/>
        <v>0</v>
      </c>
      <c r="H133" s="162"/>
      <c r="I133" s="161">
        <f t="shared" si="8"/>
        <v>0</v>
      </c>
      <c r="J133" s="162"/>
      <c r="K133" s="161">
        <f t="shared" si="9"/>
        <v>0</v>
      </c>
      <c r="L133" s="161">
        <v>21</v>
      </c>
      <c r="M133" s="161">
        <f t="shared" si="10"/>
        <v>0</v>
      </c>
      <c r="N133" s="161">
        <v>0</v>
      </c>
      <c r="O133" s="161">
        <f t="shared" si="11"/>
        <v>0</v>
      </c>
      <c r="P133" s="161">
        <v>0</v>
      </c>
      <c r="Q133" s="161">
        <f t="shared" si="12"/>
        <v>0</v>
      </c>
      <c r="R133" s="161"/>
      <c r="S133" s="161" t="s">
        <v>109</v>
      </c>
      <c r="T133" s="161" t="s">
        <v>109</v>
      </c>
      <c r="U133" s="161">
        <v>0.105</v>
      </c>
      <c r="V133" s="161">
        <f t="shared" si="13"/>
        <v>16.760000000000002</v>
      </c>
      <c r="W133" s="16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266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x14ac:dyDescent="0.2">
      <c r="A134" s="166" t="s">
        <v>104</v>
      </c>
      <c r="B134" s="167" t="s">
        <v>78</v>
      </c>
      <c r="C134" s="186" t="s">
        <v>29</v>
      </c>
      <c r="D134" s="168"/>
      <c r="E134" s="169"/>
      <c r="F134" s="170"/>
      <c r="G134" s="171">
        <f>SUMIF(AG135:AG144,"&lt;&gt;NOR",G135:G144)</f>
        <v>0</v>
      </c>
      <c r="H134" s="165"/>
      <c r="I134" s="165">
        <f>SUM(I135:I144)</f>
        <v>0</v>
      </c>
      <c r="J134" s="165"/>
      <c r="K134" s="165">
        <f>SUM(K135:K144)</f>
        <v>0</v>
      </c>
      <c r="L134" s="165"/>
      <c r="M134" s="165">
        <f>SUM(M135:M144)</f>
        <v>0</v>
      </c>
      <c r="N134" s="165"/>
      <c r="O134" s="165">
        <f>SUM(O135:O144)</f>
        <v>0</v>
      </c>
      <c r="P134" s="165"/>
      <c r="Q134" s="165">
        <f>SUM(Q135:Q144)</f>
        <v>0</v>
      </c>
      <c r="R134" s="165"/>
      <c r="S134" s="165"/>
      <c r="T134" s="165"/>
      <c r="U134" s="165"/>
      <c r="V134" s="165">
        <f>SUM(V135:V144)</f>
        <v>0</v>
      </c>
      <c r="W134" s="165"/>
      <c r="AG134" t="s">
        <v>105</v>
      </c>
    </row>
    <row r="135" spans="1:60" outlineLevel="1" x14ac:dyDescent="0.2">
      <c r="A135" s="178">
        <v>58</v>
      </c>
      <c r="B135" s="179" t="s">
        <v>279</v>
      </c>
      <c r="C135" s="189" t="s">
        <v>280</v>
      </c>
      <c r="D135" s="180" t="s">
        <v>281</v>
      </c>
      <c r="E135" s="181">
        <v>1</v>
      </c>
      <c r="F135" s="182"/>
      <c r="G135" s="183">
        <f t="shared" ref="G135:G144" si="14">ROUND(E135*F135,2)</f>
        <v>0</v>
      </c>
      <c r="H135" s="162"/>
      <c r="I135" s="161">
        <f t="shared" ref="I135:I144" si="15">ROUND(E135*H135,2)</f>
        <v>0</v>
      </c>
      <c r="J135" s="162"/>
      <c r="K135" s="161">
        <f t="shared" ref="K135:K144" si="16">ROUND(E135*J135,2)</f>
        <v>0</v>
      </c>
      <c r="L135" s="161">
        <v>21</v>
      </c>
      <c r="M135" s="161">
        <f t="shared" ref="M135:M144" si="17">G135*(1+L135/100)</f>
        <v>0</v>
      </c>
      <c r="N135" s="161">
        <v>0</v>
      </c>
      <c r="O135" s="161">
        <f t="shared" ref="O135:O144" si="18">ROUND(E135*N135,2)</f>
        <v>0</v>
      </c>
      <c r="P135" s="161">
        <v>0</v>
      </c>
      <c r="Q135" s="161">
        <f t="shared" ref="Q135:Q144" si="19">ROUND(E135*P135,2)</f>
        <v>0</v>
      </c>
      <c r="R135" s="161"/>
      <c r="S135" s="161" t="s">
        <v>109</v>
      </c>
      <c r="T135" s="161" t="s">
        <v>282</v>
      </c>
      <c r="U135" s="161">
        <v>0</v>
      </c>
      <c r="V135" s="161">
        <f t="shared" ref="V135:V144" si="20">ROUND(E135*U135,2)</f>
        <v>0</v>
      </c>
      <c r="W135" s="16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283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ht="22.5" outlineLevel="1" x14ac:dyDescent="0.2">
      <c r="A136" s="178">
        <v>59</v>
      </c>
      <c r="B136" s="179" t="s">
        <v>284</v>
      </c>
      <c r="C136" s="189" t="s">
        <v>285</v>
      </c>
      <c r="D136" s="180" t="s">
        <v>281</v>
      </c>
      <c r="E136" s="181">
        <v>1</v>
      </c>
      <c r="F136" s="182"/>
      <c r="G136" s="183">
        <f t="shared" si="14"/>
        <v>0</v>
      </c>
      <c r="H136" s="162"/>
      <c r="I136" s="161">
        <f t="shared" si="15"/>
        <v>0</v>
      </c>
      <c r="J136" s="162"/>
      <c r="K136" s="161">
        <f t="shared" si="16"/>
        <v>0</v>
      </c>
      <c r="L136" s="161">
        <v>21</v>
      </c>
      <c r="M136" s="161">
        <f t="shared" si="17"/>
        <v>0</v>
      </c>
      <c r="N136" s="161">
        <v>0</v>
      </c>
      <c r="O136" s="161">
        <f t="shared" si="18"/>
        <v>0</v>
      </c>
      <c r="P136" s="161">
        <v>0</v>
      </c>
      <c r="Q136" s="161">
        <f t="shared" si="19"/>
        <v>0</v>
      </c>
      <c r="R136" s="161"/>
      <c r="S136" s="161" t="s">
        <v>109</v>
      </c>
      <c r="T136" s="161" t="s">
        <v>282</v>
      </c>
      <c r="U136" s="161">
        <v>0</v>
      </c>
      <c r="V136" s="161">
        <f t="shared" si="20"/>
        <v>0</v>
      </c>
      <c r="W136" s="16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283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78">
        <v>60</v>
      </c>
      <c r="B137" s="179" t="s">
        <v>286</v>
      </c>
      <c r="C137" s="189" t="s">
        <v>287</v>
      </c>
      <c r="D137" s="180" t="s">
        <v>281</v>
      </c>
      <c r="E137" s="181">
        <v>1</v>
      </c>
      <c r="F137" s="182"/>
      <c r="G137" s="183">
        <f t="shared" si="14"/>
        <v>0</v>
      </c>
      <c r="H137" s="162"/>
      <c r="I137" s="161">
        <f t="shared" si="15"/>
        <v>0</v>
      </c>
      <c r="J137" s="162"/>
      <c r="K137" s="161">
        <f t="shared" si="16"/>
        <v>0</v>
      </c>
      <c r="L137" s="161">
        <v>21</v>
      </c>
      <c r="M137" s="161">
        <f t="shared" si="17"/>
        <v>0</v>
      </c>
      <c r="N137" s="161">
        <v>0</v>
      </c>
      <c r="O137" s="161">
        <f t="shared" si="18"/>
        <v>0</v>
      </c>
      <c r="P137" s="161">
        <v>0</v>
      </c>
      <c r="Q137" s="161">
        <f t="shared" si="19"/>
        <v>0</v>
      </c>
      <c r="R137" s="161"/>
      <c r="S137" s="161" t="s">
        <v>109</v>
      </c>
      <c r="T137" s="161" t="s">
        <v>282</v>
      </c>
      <c r="U137" s="161">
        <v>0</v>
      </c>
      <c r="V137" s="161">
        <f t="shared" si="20"/>
        <v>0</v>
      </c>
      <c r="W137" s="16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283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78">
        <v>61</v>
      </c>
      <c r="B138" s="179" t="s">
        <v>288</v>
      </c>
      <c r="C138" s="189" t="s">
        <v>289</v>
      </c>
      <c r="D138" s="180" t="s">
        <v>281</v>
      </c>
      <c r="E138" s="181">
        <v>1</v>
      </c>
      <c r="F138" s="182"/>
      <c r="G138" s="183">
        <f t="shared" si="14"/>
        <v>0</v>
      </c>
      <c r="H138" s="162"/>
      <c r="I138" s="161">
        <f t="shared" si="15"/>
        <v>0</v>
      </c>
      <c r="J138" s="162"/>
      <c r="K138" s="161">
        <f t="shared" si="16"/>
        <v>0</v>
      </c>
      <c r="L138" s="161">
        <v>21</v>
      </c>
      <c r="M138" s="161">
        <f t="shared" si="17"/>
        <v>0</v>
      </c>
      <c r="N138" s="161">
        <v>0</v>
      </c>
      <c r="O138" s="161">
        <f t="shared" si="18"/>
        <v>0</v>
      </c>
      <c r="P138" s="161">
        <v>0</v>
      </c>
      <c r="Q138" s="161">
        <f t="shared" si="19"/>
        <v>0</v>
      </c>
      <c r="R138" s="161"/>
      <c r="S138" s="161" t="s">
        <v>109</v>
      </c>
      <c r="T138" s="161" t="s">
        <v>282</v>
      </c>
      <c r="U138" s="161">
        <v>0</v>
      </c>
      <c r="V138" s="161">
        <f t="shared" si="20"/>
        <v>0</v>
      </c>
      <c r="W138" s="16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283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78">
        <v>62</v>
      </c>
      <c r="B139" s="179" t="s">
        <v>290</v>
      </c>
      <c r="C139" s="189" t="s">
        <v>291</v>
      </c>
      <c r="D139" s="180" t="s">
        <v>281</v>
      </c>
      <c r="E139" s="181">
        <v>1</v>
      </c>
      <c r="F139" s="182"/>
      <c r="G139" s="183">
        <f t="shared" si="14"/>
        <v>0</v>
      </c>
      <c r="H139" s="162"/>
      <c r="I139" s="161">
        <f t="shared" si="15"/>
        <v>0</v>
      </c>
      <c r="J139" s="162"/>
      <c r="K139" s="161">
        <f t="shared" si="16"/>
        <v>0</v>
      </c>
      <c r="L139" s="161">
        <v>21</v>
      </c>
      <c r="M139" s="161">
        <f t="shared" si="17"/>
        <v>0</v>
      </c>
      <c r="N139" s="161">
        <v>0</v>
      </c>
      <c r="O139" s="161">
        <f t="shared" si="18"/>
        <v>0</v>
      </c>
      <c r="P139" s="161">
        <v>0</v>
      </c>
      <c r="Q139" s="161">
        <f t="shared" si="19"/>
        <v>0</v>
      </c>
      <c r="R139" s="161"/>
      <c r="S139" s="161" t="s">
        <v>109</v>
      </c>
      <c r="T139" s="161" t="s">
        <v>282</v>
      </c>
      <c r="U139" s="161">
        <v>0</v>
      </c>
      <c r="V139" s="161">
        <f t="shared" si="20"/>
        <v>0</v>
      </c>
      <c r="W139" s="16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292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78">
        <v>63</v>
      </c>
      <c r="B140" s="179" t="s">
        <v>293</v>
      </c>
      <c r="C140" s="189" t="s">
        <v>294</v>
      </c>
      <c r="D140" s="180" t="s">
        <v>281</v>
      </c>
      <c r="E140" s="181">
        <v>1</v>
      </c>
      <c r="F140" s="182"/>
      <c r="G140" s="183">
        <f t="shared" si="14"/>
        <v>0</v>
      </c>
      <c r="H140" s="162"/>
      <c r="I140" s="161">
        <f t="shared" si="15"/>
        <v>0</v>
      </c>
      <c r="J140" s="162"/>
      <c r="K140" s="161">
        <f t="shared" si="16"/>
        <v>0</v>
      </c>
      <c r="L140" s="161">
        <v>21</v>
      </c>
      <c r="M140" s="161">
        <f t="shared" si="17"/>
        <v>0</v>
      </c>
      <c r="N140" s="161">
        <v>0</v>
      </c>
      <c r="O140" s="161">
        <f t="shared" si="18"/>
        <v>0</v>
      </c>
      <c r="P140" s="161">
        <v>0</v>
      </c>
      <c r="Q140" s="161">
        <f t="shared" si="19"/>
        <v>0</v>
      </c>
      <c r="R140" s="161"/>
      <c r="S140" s="161" t="s">
        <v>109</v>
      </c>
      <c r="T140" s="161" t="s">
        <v>282</v>
      </c>
      <c r="U140" s="161">
        <v>0</v>
      </c>
      <c r="V140" s="161">
        <f t="shared" si="20"/>
        <v>0</v>
      </c>
      <c r="W140" s="16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292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78">
        <v>64</v>
      </c>
      <c r="B141" s="179" t="s">
        <v>295</v>
      </c>
      <c r="C141" s="189" t="s">
        <v>296</v>
      </c>
      <c r="D141" s="180" t="s">
        <v>281</v>
      </c>
      <c r="E141" s="181">
        <v>1</v>
      </c>
      <c r="F141" s="182"/>
      <c r="G141" s="183">
        <f t="shared" si="14"/>
        <v>0</v>
      </c>
      <c r="H141" s="162"/>
      <c r="I141" s="161">
        <f t="shared" si="15"/>
        <v>0</v>
      </c>
      <c r="J141" s="162"/>
      <c r="K141" s="161">
        <f t="shared" si="16"/>
        <v>0</v>
      </c>
      <c r="L141" s="161">
        <v>21</v>
      </c>
      <c r="M141" s="161">
        <f t="shared" si="17"/>
        <v>0</v>
      </c>
      <c r="N141" s="161">
        <v>0</v>
      </c>
      <c r="O141" s="161">
        <f t="shared" si="18"/>
        <v>0</v>
      </c>
      <c r="P141" s="161">
        <v>0</v>
      </c>
      <c r="Q141" s="161">
        <f t="shared" si="19"/>
        <v>0</v>
      </c>
      <c r="R141" s="161"/>
      <c r="S141" s="161" t="s">
        <v>109</v>
      </c>
      <c r="T141" s="161" t="s">
        <v>282</v>
      </c>
      <c r="U141" s="161">
        <v>0</v>
      </c>
      <c r="V141" s="161">
        <f t="shared" si="20"/>
        <v>0</v>
      </c>
      <c r="W141" s="16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283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78">
        <v>65</v>
      </c>
      <c r="B142" s="179" t="s">
        <v>297</v>
      </c>
      <c r="C142" s="189" t="s">
        <v>298</v>
      </c>
      <c r="D142" s="180" t="s">
        <v>281</v>
      </c>
      <c r="E142" s="181">
        <v>1</v>
      </c>
      <c r="F142" s="182"/>
      <c r="G142" s="183">
        <f t="shared" si="14"/>
        <v>0</v>
      </c>
      <c r="H142" s="162"/>
      <c r="I142" s="161">
        <f t="shared" si="15"/>
        <v>0</v>
      </c>
      <c r="J142" s="162"/>
      <c r="K142" s="161">
        <f t="shared" si="16"/>
        <v>0</v>
      </c>
      <c r="L142" s="161">
        <v>21</v>
      </c>
      <c r="M142" s="161">
        <f t="shared" si="17"/>
        <v>0</v>
      </c>
      <c r="N142" s="161">
        <v>0</v>
      </c>
      <c r="O142" s="161">
        <f t="shared" si="18"/>
        <v>0</v>
      </c>
      <c r="P142" s="161">
        <v>0</v>
      </c>
      <c r="Q142" s="161">
        <f t="shared" si="19"/>
        <v>0</v>
      </c>
      <c r="R142" s="161"/>
      <c r="S142" s="161" t="s">
        <v>109</v>
      </c>
      <c r="T142" s="161" t="s">
        <v>282</v>
      </c>
      <c r="U142" s="161">
        <v>0</v>
      </c>
      <c r="V142" s="161">
        <f t="shared" si="20"/>
        <v>0</v>
      </c>
      <c r="W142" s="16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283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78">
        <v>66</v>
      </c>
      <c r="B143" s="179" t="s">
        <v>299</v>
      </c>
      <c r="C143" s="189" t="s">
        <v>300</v>
      </c>
      <c r="D143" s="180" t="s">
        <v>281</v>
      </c>
      <c r="E143" s="181">
        <v>1</v>
      </c>
      <c r="F143" s="182"/>
      <c r="G143" s="183">
        <f t="shared" si="14"/>
        <v>0</v>
      </c>
      <c r="H143" s="162"/>
      <c r="I143" s="161">
        <f t="shared" si="15"/>
        <v>0</v>
      </c>
      <c r="J143" s="162"/>
      <c r="K143" s="161">
        <f t="shared" si="16"/>
        <v>0</v>
      </c>
      <c r="L143" s="161">
        <v>21</v>
      </c>
      <c r="M143" s="161">
        <f t="shared" si="17"/>
        <v>0</v>
      </c>
      <c r="N143" s="161">
        <v>0</v>
      </c>
      <c r="O143" s="161">
        <f t="shared" si="18"/>
        <v>0</v>
      </c>
      <c r="P143" s="161">
        <v>0</v>
      </c>
      <c r="Q143" s="161">
        <f t="shared" si="19"/>
        <v>0</v>
      </c>
      <c r="R143" s="161"/>
      <c r="S143" s="161" t="s">
        <v>109</v>
      </c>
      <c r="T143" s="161" t="s">
        <v>282</v>
      </c>
      <c r="U143" s="161">
        <v>0</v>
      </c>
      <c r="V143" s="161">
        <f t="shared" si="20"/>
        <v>0</v>
      </c>
      <c r="W143" s="161"/>
      <c r="X143" s="151"/>
      <c r="Y143" s="151"/>
      <c r="Z143" s="151"/>
      <c r="AA143" s="151"/>
      <c r="AB143" s="151"/>
      <c r="AC143" s="151"/>
      <c r="AD143" s="151"/>
      <c r="AE143" s="151"/>
      <c r="AF143" s="151"/>
      <c r="AG143" s="151" t="s">
        <v>283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72">
        <v>67</v>
      </c>
      <c r="B144" s="173" t="s">
        <v>301</v>
      </c>
      <c r="C144" s="187" t="s">
        <v>302</v>
      </c>
      <c r="D144" s="174" t="s">
        <v>281</v>
      </c>
      <c r="E144" s="175">
        <v>1</v>
      </c>
      <c r="F144" s="176"/>
      <c r="G144" s="177">
        <f t="shared" si="14"/>
        <v>0</v>
      </c>
      <c r="H144" s="162"/>
      <c r="I144" s="161">
        <f t="shared" si="15"/>
        <v>0</v>
      </c>
      <c r="J144" s="162"/>
      <c r="K144" s="161">
        <f t="shared" si="16"/>
        <v>0</v>
      </c>
      <c r="L144" s="161">
        <v>21</v>
      </c>
      <c r="M144" s="161">
        <f t="shared" si="17"/>
        <v>0</v>
      </c>
      <c r="N144" s="161">
        <v>0</v>
      </c>
      <c r="O144" s="161">
        <f t="shared" si="18"/>
        <v>0</v>
      </c>
      <c r="P144" s="161">
        <v>0</v>
      </c>
      <c r="Q144" s="161">
        <f t="shared" si="19"/>
        <v>0</v>
      </c>
      <c r="R144" s="161"/>
      <c r="S144" s="161" t="s">
        <v>109</v>
      </c>
      <c r="T144" s="161" t="s">
        <v>282</v>
      </c>
      <c r="U144" s="161">
        <v>0</v>
      </c>
      <c r="V144" s="161">
        <f t="shared" si="20"/>
        <v>0</v>
      </c>
      <c r="W144" s="16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283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33" x14ac:dyDescent="0.2">
      <c r="A145" s="5"/>
      <c r="B145" s="6"/>
      <c r="C145" s="191"/>
      <c r="D145" s="8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AE145">
        <v>15</v>
      </c>
      <c r="AF145">
        <v>21</v>
      </c>
    </row>
    <row r="146" spans="1:33" x14ac:dyDescent="0.2">
      <c r="A146" s="154"/>
      <c r="B146" s="155" t="s">
        <v>31</v>
      </c>
      <c r="C146" s="192"/>
      <c r="D146" s="156"/>
      <c r="E146" s="157"/>
      <c r="F146" s="157"/>
      <c r="G146" s="185">
        <f>G8+G21+G23+G65+G67+G85+G91+G97+G112+G119+G122+G134</f>
        <v>0</v>
      </c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AE146">
        <f>SUMIF(L7:L144,AE145,G7:G144)</f>
        <v>0</v>
      </c>
      <c r="AF146">
        <f>SUMIF(L7:L144,AF145,G7:G144)</f>
        <v>0</v>
      </c>
      <c r="AG146" t="s">
        <v>303</v>
      </c>
    </row>
    <row r="147" spans="1:33" x14ac:dyDescent="0.2">
      <c r="A147" s="5"/>
      <c r="B147" s="6"/>
      <c r="C147" s="191"/>
      <c r="D147" s="8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33" x14ac:dyDescent="0.2">
      <c r="A148" s="5"/>
      <c r="B148" s="6"/>
      <c r="C148" s="191"/>
      <c r="D148" s="8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33" x14ac:dyDescent="0.2">
      <c r="A149" s="261" t="s">
        <v>304</v>
      </c>
      <c r="B149" s="261"/>
      <c r="C149" s="262"/>
      <c r="D149" s="8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33" x14ac:dyDescent="0.2">
      <c r="A150" s="242"/>
      <c r="B150" s="243"/>
      <c r="C150" s="244"/>
      <c r="D150" s="243"/>
      <c r="E150" s="243"/>
      <c r="F150" s="243"/>
      <c r="G150" s="24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AG150" t="s">
        <v>305</v>
      </c>
    </row>
    <row r="151" spans="1:33" x14ac:dyDescent="0.2">
      <c r="A151" s="246"/>
      <c r="B151" s="247"/>
      <c r="C151" s="248"/>
      <c r="D151" s="247"/>
      <c r="E151" s="247"/>
      <c r="F151" s="247"/>
      <c r="G151" s="249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33" x14ac:dyDescent="0.2">
      <c r="A152" s="246"/>
      <c r="B152" s="247"/>
      <c r="C152" s="248"/>
      <c r="D152" s="247"/>
      <c r="E152" s="247"/>
      <c r="F152" s="247"/>
      <c r="G152" s="249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33" x14ac:dyDescent="0.2">
      <c r="A153" s="246"/>
      <c r="B153" s="247"/>
      <c r="C153" s="248"/>
      <c r="D153" s="247"/>
      <c r="E153" s="247"/>
      <c r="F153" s="247"/>
      <c r="G153" s="249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33" x14ac:dyDescent="0.2">
      <c r="A154" s="250"/>
      <c r="B154" s="251"/>
      <c r="C154" s="252"/>
      <c r="D154" s="251"/>
      <c r="E154" s="251"/>
      <c r="F154" s="251"/>
      <c r="G154" s="253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33" x14ac:dyDescent="0.2">
      <c r="A155" s="5"/>
      <c r="B155" s="6"/>
      <c r="C155" s="191"/>
      <c r="D155" s="8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33" x14ac:dyDescent="0.2">
      <c r="C156" s="193"/>
      <c r="D156" s="142"/>
      <c r="AG156" t="s">
        <v>306</v>
      </c>
    </row>
    <row r="157" spans="1:33" x14ac:dyDescent="0.2">
      <c r="D157" s="142"/>
    </row>
    <row r="158" spans="1:33" x14ac:dyDescent="0.2">
      <c r="D158" s="142"/>
    </row>
    <row r="159" spans="1:33" x14ac:dyDescent="0.2">
      <c r="D159" s="142"/>
    </row>
    <row r="160" spans="1:33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50:G154"/>
    <mergeCell ref="A1:G1"/>
    <mergeCell ref="C2:G2"/>
    <mergeCell ref="C3:G3"/>
    <mergeCell ref="C4:G4"/>
    <mergeCell ref="A149:C14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Tietz Roman</dc:creator>
  <cp:lastModifiedBy>Gemza Libor</cp:lastModifiedBy>
  <cp:lastPrinted>2014-02-28T09:52:57Z</cp:lastPrinted>
  <dcterms:created xsi:type="dcterms:W3CDTF">2009-04-08T07:15:50Z</dcterms:created>
  <dcterms:modified xsi:type="dcterms:W3CDTF">2017-07-07T08:17:34Z</dcterms:modified>
</cp:coreProperties>
</file>