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835" windowHeight="873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'Položky'!$A$1:$G$97</definedName>
    <definedName name="_xlnm.Print_Area" localSheetId="1">'Rekapitulace'!$A$1:$I$27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<sst xmlns="http://schemas.openxmlformats.org/spreadsheetml/2006/main" count="350" uniqueCount="243">
  <si>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</si>
  <si>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</si>
  <si>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</si>
  <si>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</si>
  <si>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</si>
  <si>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</si>
  <si>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</si>
  <si>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</si>
  <si>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</si>
  <si>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</si>
  <si>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</si>
  <si>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</si>
  <si>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</si>
  <si>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</si>
  <si>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</si>
  <si>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</si>
  <si>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</si>
  <si>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</si>
  <si>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</si>
  <si>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</si>
  <si>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</si>
  <si>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</si>
  <si>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</si>
  <si>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</si>
  <si>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</si>
  <si>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</si>
  <si>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</si>
  <si>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</si>
  <si>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</si>
  <si>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</si>
  <si>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</si>
  <si>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</si>
  <si>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</si>
  <si>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</si>
  <si>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</si>
  <si>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</si>
  <si>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</si>
  <si>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</si>
  <si>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</si>
  <si>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</si>
  <si>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</si>
  <si>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</si>
  <si>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</si>
  <si>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</si>
  <si>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</si>
  <si>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</si>
  <si>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</si>
  <si>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</si>
  <si>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</si>
  <si>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</si>
  <si>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</si>
  <si>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</si>
  <si>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</si>
  <si>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</si>
  <si>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</si>
  <si>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</si>
  <si>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</si>
  <si>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</si>
  <si>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</si>
  <si>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</si>
  <si>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</si>
  <si>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</si>
  <si>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</si>
  <si>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</si>
  <si>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</si>
  <si>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</si>
  <si>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</si>
  <si>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Rekonstrukce Ú.T. věznice Rýnovice</t>
  </si>
  <si>
    <t>Ubytovna C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</si>
  <si>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</si>
  <si>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</si>
  <si>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</si>
  <si>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</si>
  <si>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</si>
  <si>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331231124R00</t>
  </si>
  <si>
    <t xml:space="preserve">Zdivo pilířů cihelné z CP 29 P25 na MVC 2,5 </t>
  </si>
  <si>
    <t>m3</t>
  </si>
  <si>
    <t>61</t>
  </si>
  <si>
    <t>Upravy povrchů vnitřní</t>
  </si>
  <si>
    <t>611421131R00</t>
  </si>
  <si>
    <t xml:space="preserve">Oprava váp. omítek stropů do 5% plochy - štukových </t>
  </si>
  <si>
    <t>m2</t>
  </si>
  <si>
    <t>613421132R00</t>
  </si>
  <si>
    <t xml:space="preserve">Omítka sloupů, plocha rovná, MVC, hladká </t>
  </si>
  <si>
    <t>613473112R00</t>
  </si>
  <si>
    <t xml:space="preserve">Omítka vnitřní sloupů ze suchých směsí štuková </t>
  </si>
  <si>
    <t>612451231R00</t>
  </si>
  <si>
    <t xml:space="preserve">Oprava cementových omítek stěn štukových do 10 % </t>
  </si>
  <si>
    <t>96</t>
  </si>
  <si>
    <t>Bourání konstrukcí</t>
  </si>
  <si>
    <t>962032231R00</t>
  </si>
  <si>
    <t xml:space="preserve">Bourání zdiva z cihel pálených na MVC </t>
  </si>
  <si>
    <t>97</t>
  </si>
  <si>
    <t>Prorážení otvorů</t>
  </si>
  <si>
    <t>972054141R00</t>
  </si>
  <si>
    <t xml:space="preserve">Vybourání otv. stropy ŽB pl. 0,0225 m2, tl. 15 cm </t>
  </si>
  <si>
    <t>971033241R00</t>
  </si>
  <si>
    <t xml:space="preserve">Vybourání otv. zeď cihel. 0,0225 m2, tl. 30cm, MVC </t>
  </si>
  <si>
    <t>979 01-1111.R00</t>
  </si>
  <si>
    <t xml:space="preserve">Svislá doprava suti a vybour. hmot za 2.NP a 1.PP </t>
  </si>
  <si>
    <t>t</t>
  </si>
  <si>
    <t>979 08-1111.R00</t>
  </si>
  <si>
    <t xml:space="preserve">Odvoz suti a vybour. hmot na skládku do 1 km </t>
  </si>
  <si>
    <t>979 08-2111.R00</t>
  </si>
  <si>
    <t xml:space="preserve">Vnitrostaveništní doprava suti do 10 m </t>
  </si>
  <si>
    <t>713</t>
  </si>
  <si>
    <t>Izolace tepelné</t>
  </si>
  <si>
    <t>713411122R00</t>
  </si>
  <si>
    <t xml:space="preserve">Izolace tepelná potrubí pásy LSP a drátem, 2vrstvá </t>
  </si>
  <si>
    <t>733</t>
  </si>
  <si>
    <t>Rozvod potrubí</t>
  </si>
  <si>
    <t>733111122R00</t>
  </si>
  <si>
    <t xml:space="preserve">Potrubí závit. bezešvé běžné níz./středotl.,DN 10 </t>
  </si>
  <si>
    <t>m</t>
  </si>
  <si>
    <t>733111123R00</t>
  </si>
  <si>
    <t xml:space="preserve">Potrubí závit. bezešvé běžné níz./středotl.,DN 15 </t>
  </si>
  <si>
    <t>733111124R00</t>
  </si>
  <si>
    <t xml:space="preserve">Potrubí závit. bezešvé běžné níz./středotl.,DN 20 </t>
  </si>
  <si>
    <t>733111125R00</t>
  </si>
  <si>
    <t xml:space="preserve">Potrubí závit. bezešvé běžné níz./středotl.,DN 25 </t>
  </si>
  <si>
    <t>733111126R00</t>
  </si>
  <si>
    <t xml:space="preserve">Potrubí závit. bezešvé běžné níz./středotl.,DN 32 </t>
  </si>
  <si>
    <t>733111127R00</t>
  </si>
  <si>
    <t xml:space="preserve">Potrubí závit. bezešvé běžné níz./středotl.,DN 40 </t>
  </si>
  <si>
    <t>733111128R00</t>
  </si>
  <si>
    <t xml:space="preserve">Potrubí závit. bezešvé běžné níz./středotl.,DN 50 </t>
  </si>
  <si>
    <t>733190107R00</t>
  </si>
  <si>
    <t xml:space="preserve">Tlaková zkouška potrubí ocel.závitového DN 40 </t>
  </si>
  <si>
    <t>733190108R00</t>
  </si>
  <si>
    <t xml:space="preserve">Tlaková zkouška potrubí ocel.závitového DN 50 </t>
  </si>
  <si>
    <t>722 18-2001.RT</t>
  </si>
  <si>
    <t>Montáž izolačních skruží na potrubí přímé do DN 25 samolepící spoj, rychlouzávěr</t>
  </si>
  <si>
    <t>63151006</t>
  </si>
  <si>
    <t xml:space="preserve">Izol.návleková trubice do DN 25 tl. do 20 mm </t>
  </si>
  <si>
    <t>72218-2005</t>
  </si>
  <si>
    <t xml:space="preserve">Montáž izolačních skruží na potrubí do DN 80 </t>
  </si>
  <si>
    <t>63151010</t>
  </si>
  <si>
    <t xml:space="preserve">Izol.návleková trubice do DN 50 tl.20 mm </t>
  </si>
  <si>
    <t>733191112R00</t>
  </si>
  <si>
    <t xml:space="preserve">Manžety prostupové pro trubky do DN 32 </t>
  </si>
  <si>
    <t>733191113R00</t>
  </si>
  <si>
    <t xml:space="preserve">Manžety prostupové pro trubky do DN 50 </t>
  </si>
  <si>
    <t>733120815R00</t>
  </si>
  <si>
    <t xml:space="preserve">Demontáž potrubí z hladkých trubek DN 38 </t>
  </si>
  <si>
    <t>733120819R00</t>
  </si>
  <si>
    <t xml:space="preserve">Demontáž potrubí z hladkých trubek DN 60,3 </t>
  </si>
  <si>
    <t>002001</t>
  </si>
  <si>
    <t xml:space="preserve">Topná  zkouška </t>
  </si>
  <si>
    <t>hod</t>
  </si>
  <si>
    <t>002005</t>
  </si>
  <si>
    <t xml:space="preserve">Hydraulické seřízení top.systému </t>
  </si>
  <si>
    <t>998 73-3103.R00</t>
  </si>
  <si>
    <t xml:space="preserve">Přesun hmot pro rozvody potrubí, výšky do 24 m </t>
  </si>
  <si>
    <t>733890803R00</t>
  </si>
  <si>
    <t xml:space="preserve">Přemístění vybouraných hmot - potrubí, H 6 - 24 m </t>
  </si>
  <si>
    <t>734</t>
  </si>
  <si>
    <t>Armatury</t>
  </si>
  <si>
    <t>734211113R00</t>
  </si>
  <si>
    <t xml:space="preserve">Ventily odvzdušňovací ot.těles V 4320, G 3/8 </t>
  </si>
  <si>
    <t>734209102R00</t>
  </si>
  <si>
    <t xml:space="preserve">Montáž armatur závitových,s 1závitem, G 3/8 </t>
  </si>
  <si>
    <t>734209103R00</t>
  </si>
  <si>
    <t xml:space="preserve">Montáž armatur závitových,s 1závitem, G 1/2 </t>
  </si>
  <si>
    <t>734209112R00</t>
  </si>
  <si>
    <t xml:space="preserve">Montáž armatur závitových,se 2závity, G 3/8 </t>
  </si>
  <si>
    <t>734209113R00</t>
  </si>
  <si>
    <t xml:space="preserve">Montáž armatur závitových,se 2závity, G 1/2 </t>
  </si>
  <si>
    <t>734209114R00</t>
  </si>
  <si>
    <t xml:space="preserve">Montáž armatur závitových,se 2závity, G 3/4 </t>
  </si>
  <si>
    <t>734209118R00</t>
  </si>
  <si>
    <t xml:space="preserve">Montáž armatur závitových,se 2závity, G 2 </t>
  </si>
  <si>
    <t>48470002</t>
  </si>
  <si>
    <t xml:space="preserve">Vypouštěcí kohout  1/2" </t>
  </si>
  <si>
    <t>50000000</t>
  </si>
  <si>
    <t xml:space="preserve">Rad. vent. Danfoss RA-N 3/8" </t>
  </si>
  <si>
    <t>50000001</t>
  </si>
  <si>
    <t xml:space="preserve">Rad. vent. přímý  Danfoss RA-N 1/2" </t>
  </si>
  <si>
    <t>49900004</t>
  </si>
  <si>
    <t xml:space="preserve">Rad šroubení RLV-S 15 přímé 1/2" </t>
  </si>
  <si>
    <t>49900002</t>
  </si>
  <si>
    <t xml:space="preserve">Rad,šroubení RLV-S 10 přímé 3/8" </t>
  </si>
  <si>
    <t>50000015</t>
  </si>
  <si>
    <t xml:space="preserve">Termohlavice Danfoss RAE 5054 </t>
  </si>
  <si>
    <t>50000018</t>
  </si>
  <si>
    <t xml:space="preserve">Ruční hlavice Danfoss RA 5000 </t>
  </si>
  <si>
    <t>48430003</t>
  </si>
  <si>
    <t xml:space="preserve">Kulový kohout 3/4" </t>
  </si>
  <si>
    <t>48430007</t>
  </si>
  <si>
    <t xml:space="preserve">Kulový kohout  2" </t>
  </si>
  <si>
    <t>1005020</t>
  </si>
  <si>
    <t xml:space="preserve">Reg.vent.ESBE MMA STV 20 </t>
  </si>
  <si>
    <t>1005050</t>
  </si>
  <si>
    <t xml:space="preserve">Reg.vent.ESBE MMA STV 50 </t>
  </si>
  <si>
    <t>48480002</t>
  </si>
  <si>
    <t xml:space="preserve">Aut. odvz. ventil  3/8" </t>
  </si>
  <si>
    <t>734200811R00</t>
  </si>
  <si>
    <t xml:space="preserve">Demontáž armatur s 1závitem do G 1/2 </t>
  </si>
  <si>
    <t>734200821R00</t>
  </si>
  <si>
    <t xml:space="preserve">Demontáž armatur se 2závity do G 1/2 </t>
  </si>
  <si>
    <t>734200822R00</t>
  </si>
  <si>
    <t xml:space="preserve">Demontáž armatur se 2závity do G 1 </t>
  </si>
  <si>
    <t>734200824R00</t>
  </si>
  <si>
    <t xml:space="preserve">Demontáž armatur se 2závity do G 2 </t>
  </si>
  <si>
    <t>998 73-4103.R00</t>
  </si>
  <si>
    <t xml:space="preserve">Přesun hmot pro armatury, výšky do 24 m </t>
  </si>
  <si>
    <t>734890803R00</t>
  </si>
  <si>
    <t xml:space="preserve">Přemístění demontovaných hmot - armatur, H 6- 24 m </t>
  </si>
  <si>
    <t>735</t>
  </si>
  <si>
    <t>Otopná tělesa</t>
  </si>
  <si>
    <t>735111810R00</t>
  </si>
  <si>
    <t xml:space="preserve">Demontáž těles otopných litinových článkových </t>
  </si>
  <si>
    <t>735117110R00</t>
  </si>
  <si>
    <t xml:space="preserve">Odpojení a připojení těles po nátěru </t>
  </si>
  <si>
    <t>735191904R00</t>
  </si>
  <si>
    <t xml:space="preserve">Propláchnutí otopných těles litinových </t>
  </si>
  <si>
    <t>735494811R00</t>
  </si>
  <si>
    <t xml:space="preserve">Vypuštění vody z otopných těles </t>
  </si>
  <si>
    <t>735111350R00</t>
  </si>
  <si>
    <t xml:space="preserve">Tělesa otopná litinová Kalor+zákl.nátěr, 500/160 </t>
  </si>
  <si>
    <t>735119140R00</t>
  </si>
  <si>
    <t xml:space="preserve">Montáž těles otopných litinových článkových </t>
  </si>
  <si>
    <t>735890802R00</t>
  </si>
  <si>
    <t xml:space="preserve">Přemístění demont. hmot - otop. těles, H 6 - 12 m </t>
  </si>
  <si>
    <t>998 73-5102.R00</t>
  </si>
  <si>
    <t xml:space="preserve">Přesun hmot pro otopná tělesa, výšky do 12 m </t>
  </si>
  <si>
    <t>767</t>
  </si>
  <si>
    <t>Konstrukce zámečnické</t>
  </si>
  <si>
    <t>767995101R00</t>
  </si>
  <si>
    <t xml:space="preserve">Montáž kovových atypických konstrukcí do 5 kg </t>
  </si>
  <si>
    <t>kg</t>
  </si>
  <si>
    <t>998 76-7102.R00</t>
  </si>
  <si>
    <t xml:space="preserve">Přesun hmot pro zámečnické konstr., výšky do 12 m </t>
  </si>
  <si>
    <t>783</t>
  </si>
  <si>
    <t>Nátěry</t>
  </si>
  <si>
    <t>783424140R00</t>
  </si>
  <si>
    <t xml:space="preserve">Nátěr syntetický potrubí do DN 50 mm  Z + 2x </t>
  </si>
  <si>
    <t>783324140R00</t>
  </si>
  <si>
    <t xml:space="preserve">Nátěr syntetický litin. radiátorů Z +1x + 1x email </t>
  </si>
  <si>
    <t>Individuální mimostaveništní doprava 5%</t>
  </si>
  <si>
    <t>Provozní vlivy 0,95%</t>
  </si>
  <si>
    <t>Rezerva 8 %</t>
  </si>
  <si>
    <t>Zařízení staveniště 2,7%</t>
  </si>
  <si>
    <t>František Vitmajer-projektant ÚT, ZTI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</si>
</sst>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9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8" fillId="0" borderId="31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22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6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/>
      <protection/>
    </xf>
    <xf numFmtId="0" fontId="0" fillId="0" borderId="58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2" fillId="0" borderId="34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2" fillId="0" borderId="34" xfId="0" applyFont="1" applyFill="1" applyBorder="1" applyAlignment="1">
      <alignment/>
    </xf>
    <xf numFmtId="3" fontId="22" fillId="0" borderId="36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0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0" fontId="22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3" fontId="22" fillId="0" borderId="46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0" fillId="0" borderId="51" xfId="46" applyFont="1" applyFill="1" applyBorder="1" applyAlignment="1">
      <alignment horizontal="center"/>
      <protection/>
    </xf>
    <xf numFmtId="0" fontId="0" fillId="0" borderId="52" xfId="46" applyFont="1" applyFill="1" applyBorder="1" applyAlignment="1">
      <alignment horizontal="center"/>
      <protection/>
    </xf>
    <xf numFmtId="0" fontId="20" fillId="0" borderId="53" xfId="46" applyFont="1" applyFill="1" applyBorder="1">
      <alignment/>
      <protection/>
    </xf>
    <xf numFmtId="0" fontId="0" fillId="0" borderId="53" xfId="46" applyFill="1" applyBorder="1">
      <alignment/>
      <protection/>
    </xf>
    <xf numFmtId="0" fontId="25" fillId="0" borderId="53" xfId="46" applyFont="1" applyFill="1" applyBorder="1" applyAlignment="1">
      <alignment horizontal="right"/>
      <protection/>
    </xf>
    <xf numFmtId="0" fontId="0" fillId="0" borderId="53" xfId="46" applyFill="1" applyBorder="1" applyAlignment="1">
      <alignment horizontal="left"/>
      <protection/>
    </xf>
    <xf numFmtId="0" fontId="0" fillId="0" borderId="54" xfId="46" applyFill="1" applyBorder="1">
      <alignment/>
      <protection/>
    </xf>
    <xf numFmtId="49" fontId="0" fillId="0" borderId="55" xfId="46" applyNumberFormat="1" applyFont="1" applyFill="1" applyBorder="1" applyAlignment="1">
      <alignment horizontal="center"/>
      <protection/>
    </xf>
    <xf numFmtId="0" fontId="0" fillId="0" borderId="56" xfId="46" applyFont="1" applyFill="1" applyBorder="1" applyAlignment="1">
      <alignment horizontal="center"/>
      <protection/>
    </xf>
    <xf numFmtId="0" fontId="20" fillId="0" borderId="57" xfId="46" applyFont="1" applyFill="1" applyBorder="1">
      <alignment/>
      <protection/>
    </xf>
    <xf numFmtId="0" fontId="0" fillId="0" borderId="57" xfId="46" applyFill="1" applyBorder="1">
      <alignment/>
      <protection/>
    </xf>
    <xf numFmtId="0" fontId="0" fillId="0" borderId="57" xfId="46" applyFill="1" applyBorder="1" applyAlignment="1">
      <alignment horizontal="center" shrinkToFit="1"/>
      <protection/>
    </xf>
    <xf numFmtId="0" fontId="0" fillId="0" borderId="58" xfId="46" applyFill="1" applyBorder="1" applyAlignment="1">
      <alignment horizontal="center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4" xfId="46" applyFont="1" applyFill="1" applyBorder="1" applyAlignment="1">
      <alignment horizontal="center"/>
      <protection/>
    </xf>
    <xf numFmtId="0" fontId="21" fillId="0" borderId="24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24" fillId="0" borderId="67" xfId="46" applyNumberFormat="1" applyFont="1" applyFill="1" applyBorder="1" applyAlignment="1">
      <alignment horizontal="left"/>
      <protection/>
    </xf>
    <xf numFmtId="0" fontId="24" fillId="0" borderId="67" xfId="46" applyFont="1" applyFill="1" applyBorder="1" applyAlignment="1">
      <alignment wrapText="1"/>
      <protection/>
    </xf>
    <xf numFmtId="49" fontId="24" fillId="0" borderId="67" xfId="46" applyNumberFormat="1" applyFont="1" applyFill="1" applyBorder="1" applyAlignment="1">
      <alignment horizontal="center" shrinkToFit="1"/>
      <protection/>
    </xf>
    <xf numFmtId="4" fontId="24" fillId="0" borderId="67" xfId="46" applyNumberFormat="1" applyFont="1" applyFill="1" applyBorder="1" applyAlignment="1">
      <alignment horizontal="right"/>
      <protection/>
    </xf>
    <xf numFmtId="4" fontId="24" fillId="0" borderId="67" xfId="46" applyNumberFormat="1" applyFont="1" applyFill="1" applyBorder="1">
      <alignment/>
      <protection/>
    </xf>
    <xf numFmtId="0" fontId="0" fillId="0" borderId="68" xfId="46" applyFill="1" applyBorder="1" applyAlignment="1">
      <alignment horizontal="center"/>
      <protection/>
    </xf>
    <xf numFmtId="49" fontId="20" fillId="0" borderId="68" xfId="46" applyNumberFormat="1" applyFont="1" applyFill="1" applyBorder="1" applyAlignment="1">
      <alignment horizontal="left"/>
      <protection/>
    </xf>
    <xf numFmtId="0" fontId="20" fillId="0" borderId="68" xfId="46" applyFont="1" applyFill="1" applyBorder="1">
      <alignment/>
      <protection/>
    </xf>
    <xf numFmtId="4" fontId="0" fillId="0" borderId="68" xfId="46" applyNumberFormat="1" applyFill="1" applyBorder="1" applyAlignment="1">
      <alignment horizontal="right"/>
      <protection/>
    </xf>
    <xf numFmtId="4" fontId="22" fillId="0" borderId="6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9">
      <selection activeCell="C33" sqref="C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 t="s">
        <v>242</v>
      </c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 t="str">
        <f>Rekapitulace!A22</f>
        <v>Individuální mimostaveništní doprava 5%</v>
      </c>
      <c r="E14" s="49"/>
      <c r="F14" s="50"/>
      <c r="G14" s="47">
        <f>Rekapitulace!I22</f>
        <v>0</v>
      </c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 t="str">
        <f>Rekapitulace!A23</f>
        <v>Provozní vlivy 0,95%</v>
      </c>
      <c r="E15" s="51"/>
      <c r="F15" s="52"/>
      <c r="G15" s="47">
        <f>Rekapitulace!I23</f>
        <v>0</v>
      </c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 t="str">
        <f>Rekapitulace!A24</f>
        <v>Rezerva 8 %</v>
      </c>
      <c r="E16" s="51"/>
      <c r="F16" s="52"/>
      <c r="G16" s="47">
        <f>Rekapitulace!I24</f>
        <v>0</v>
      </c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 t="str">
        <f>Rekapitulace!A25</f>
        <v>Zařízení staveniště 2,7%</v>
      </c>
      <c r="E17" s="51"/>
      <c r="F17" s="52"/>
      <c r="G17" s="47">
        <f>Rekapitulace!I25</f>
        <v>0</v>
      </c>
    </row>
    <row r="18" spans="1:7" ht="15.7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75" customHeight="1">
      <c r="A19" s="54"/>
      <c r="B19" s="46"/>
      <c r="C19" s="47"/>
      <c r="D19" s="26"/>
      <c r="E19" s="51"/>
      <c r="F19" s="52"/>
      <c r="G19" s="47"/>
    </row>
    <row r="20" spans="1:7" ht="15.7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0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0</v>
      </c>
      <c r="D31" s="15" t="s">
        <v>40</v>
      </c>
      <c r="E31" s="16"/>
      <c r="F31" s="65">
        <f>ROUND(PRODUCT(F30,C31/100),1)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ROUND(PRODUCT(F32,C33/100),1)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CEILING(SUM(F29:F33),1)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zoomScalePageLayoutView="0"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Rekonstrukce Ú.T. věznice Rýnovice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Ubytovna C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3</v>
      </c>
      <c r="B7" s="99" t="str">
        <f>Položky!C7</f>
        <v>Svislé a kompletní konstrukce</v>
      </c>
      <c r="C7" s="100"/>
      <c r="D7" s="101"/>
      <c r="E7" s="194">
        <f>Položky!BA10</f>
        <v>0</v>
      </c>
      <c r="F7" s="195">
        <f>Položky!BB10</f>
        <v>0</v>
      </c>
      <c r="G7" s="195">
        <f>Položky!BC10</f>
        <v>0</v>
      </c>
      <c r="H7" s="195">
        <f>Položky!BD10</f>
        <v>0</v>
      </c>
      <c r="I7" s="196">
        <f>Položky!BE10</f>
        <v>0</v>
      </c>
    </row>
    <row r="8" spans="1:9" s="11" customFormat="1" ht="12.75">
      <c r="A8" s="193" t="str">
        <f>Položky!B11</f>
        <v>61</v>
      </c>
      <c r="B8" s="99" t="str">
        <f>Položky!C11</f>
        <v>Upravy povrchů vnitřní</v>
      </c>
      <c r="C8" s="100"/>
      <c r="D8" s="101"/>
      <c r="E8" s="194">
        <f>Položky!BA16</f>
        <v>0</v>
      </c>
      <c r="F8" s="195">
        <f>Položky!BB16</f>
        <v>0</v>
      </c>
      <c r="G8" s="195">
        <f>Položky!BC16</f>
        <v>0</v>
      </c>
      <c r="H8" s="195">
        <f>Položky!BD16</f>
        <v>0</v>
      </c>
      <c r="I8" s="196">
        <f>Položky!BE16</f>
        <v>0</v>
      </c>
    </row>
    <row r="9" spans="1:9" s="11" customFormat="1" ht="12.75">
      <c r="A9" s="193" t="str">
        <f>Položky!B17</f>
        <v>96</v>
      </c>
      <c r="B9" s="99" t="str">
        <f>Položky!C17</f>
        <v>Bourání konstrukcí</v>
      </c>
      <c r="C9" s="100"/>
      <c r="D9" s="101"/>
      <c r="E9" s="194">
        <f>Položky!BA19</f>
        <v>0</v>
      </c>
      <c r="F9" s="195">
        <f>Položky!BB19</f>
        <v>0</v>
      </c>
      <c r="G9" s="195">
        <f>Položky!BC19</f>
        <v>0</v>
      </c>
      <c r="H9" s="195">
        <f>Položky!BD19</f>
        <v>0</v>
      </c>
      <c r="I9" s="196">
        <f>Položky!BE19</f>
        <v>0</v>
      </c>
    </row>
    <row r="10" spans="1:9" s="11" customFormat="1" ht="12.75">
      <c r="A10" s="193" t="str">
        <f>Položky!B20</f>
        <v>97</v>
      </c>
      <c r="B10" s="99" t="str">
        <f>Položky!C20</f>
        <v>Prorážení otvorů</v>
      </c>
      <c r="C10" s="100"/>
      <c r="D10" s="101"/>
      <c r="E10" s="194">
        <f>Položky!BA26</f>
        <v>0</v>
      </c>
      <c r="F10" s="195">
        <f>Položky!BB26</f>
        <v>0</v>
      </c>
      <c r="G10" s="195">
        <f>Položky!BC26</f>
        <v>0</v>
      </c>
      <c r="H10" s="195">
        <f>Položky!BD26</f>
        <v>0</v>
      </c>
      <c r="I10" s="196">
        <f>Položky!BE26</f>
        <v>0</v>
      </c>
    </row>
    <row r="11" spans="1:9" s="11" customFormat="1" ht="12.75">
      <c r="A11" s="193" t="str">
        <f>Položky!B27</f>
        <v>713</v>
      </c>
      <c r="B11" s="99" t="str">
        <f>Položky!C27</f>
        <v>Izolace tepelné</v>
      </c>
      <c r="C11" s="100"/>
      <c r="D11" s="101"/>
      <c r="E11" s="194">
        <f>Položky!BA29</f>
        <v>0</v>
      </c>
      <c r="F11" s="195">
        <f>Položky!BB29</f>
        <v>0</v>
      </c>
      <c r="G11" s="195">
        <f>Položky!BC29</f>
        <v>0</v>
      </c>
      <c r="H11" s="195">
        <f>Položky!BD29</f>
        <v>0</v>
      </c>
      <c r="I11" s="196">
        <f>Položky!BE29</f>
        <v>0</v>
      </c>
    </row>
    <row r="12" spans="1:9" s="11" customFormat="1" ht="12.75">
      <c r="A12" s="193" t="str">
        <f>Položky!B30</f>
        <v>733</v>
      </c>
      <c r="B12" s="99" t="str">
        <f>Položky!C30</f>
        <v>Rozvod potrubí</v>
      </c>
      <c r="C12" s="100"/>
      <c r="D12" s="101"/>
      <c r="E12" s="194">
        <f>Položky!BA52</f>
        <v>0</v>
      </c>
      <c r="F12" s="195">
        <f>Položky!BB52</f>
        <v>0</v>
      </c>
      <c r="G12" s="195">
        <f>Položky!BC52</f>
        <v>0</v>
      </c>
      <c r="H12" s="195">
        <f>Položky!BD52</f>
        <v>0</v>
      </c>
      <c r="I12" s="196">
        <f>Položky!BE52</f>
        <v>0</v>
      </c>
    </row>
    <row r="13" spans="1:9" s="11" customFormat="1" ht="12.75">
      <c r="A13" s="193" t="str">
        <f>Položky!B53</f>
        <v>734</v>
      </c>
      <c r="B13" s="99" t="str">
        <f>Položky!C53</f>
        <v>Armatury</v>
      </c>
      <c r="C13" s="100"/>
      <c r="D13" s="101"/>
      <c r="E13" s="194">
        <f>Položky!BA79</f>
        <v>0</v>
      </c>
      <c r="F13" s="195">
        <f>Položky!BB79</f>
        <v>0</v>
      </c>
      <c r="G13" s="195">
        <f>Položky!BC79</f>
        <v>0</v>
      </c>
      <c r="H13" s="195">
        <f>Položky!BD79</f>
        <v>0</v>
      </c>
      <c r="I13" s="196">
        <f>Položky!BE79</f>
        <v>0</v>
      </c>
    </row>
    <row r="14" spans="1:9" s="11" customFormat="1" ht="12.75">
      <c r="A14" s="193" t="str">
        <f>Položky!B80</f>
        <v>735</v>
      </c>
      <c r="B14" s="99" t="str">
        <f>Položky!C80</f>
        <v>Otopná tělesa</v>
      </c>
      <c r="C14" s="100"/>
      <c r="D14" s="101"/>
      <c r="E14" s="194">
        <f>Položky!BA89</f>
        <v>0</v>
      </c>
      <c r="F14" s="195">
        <f>Položky!BB89</f>
        <v>0</v>
      </c>
      <c r="G14" s="195">
        <f>Položky!BC89</f>
        <v>0</v>
      </c>
      <c r="H14" s="195">
        <f>Položky!BD89</f>
        <v>0</v>
      </c>
      <c r="I14" s="196">
        <f>Položky!BE89</f>
        <v>0</v>
      </c>
    </row>
    <row r="15" spans="1:9" s="11" customFormat="1" ht="12.75">
      <c r="A15" s="193" t="str">
        <f>Položky!B90</f>
        <v>767</v>
      </c>
      <c r="B15" s="99" t="str">
        <f>Položky!C90</f>
        <v>Konstrukce zámečnické</v>
      </c>
      <c r="C15" s="100"/>
      <c r="D15" s="101"/>
      <c r="E15" s="194">
        <f>Položky!BA93</f>
        <v>0</v>
      </c>
      <c r="F15" s="195">
        <f>Položky!BB93</f>
        <v>0</v>
      </c>
      <c r="G15" s="195">
        <f>Položky!BC93</f>
        <v>0</v>
      </c>
      <c r="H15" s="195">
        <f>Položky!BD93</f>
        <v>0</v>
      </c>
      <c r="I15" s="196">
        <f>Položky!BE93</f>
        <v>0</v>
      </c>
    </row>
    <row r="16" spans="1:9" s="11" customFormat="1" ht="13.5" thickBot="1">
      <c r="A16" s="193" t="str">
        <f>Položky!B94</f>
        <v>783</v>
      </c>
      <c r="B16" s="99" t="str">
        <f>Položky!C94</f>
        <v>Nátěry</v>
      </c>
      <c r="C16" s="100"/>
      <c r="D16" s="101"/>
      <c r="E16" s="194">
        <f>Položky!BA97</f>
        <v>0</v>
      </c>
      <c r="F16" s="195">
        <f>Položky!BB97</f>
        <v>0</v>
      </c>
      <c r="G16" s="195">
        <f>Položky!BC97</f>
        <v>0</v>
      </c>
      <c r="H16" s="195">
        <f>Položky!BD97</f>
        <v>0</v>
      </c>
      <c r="I16" s="196">
        <f>Položky!BE97</f>
        <v>0</v>
      </c>
    </row>
    <row r="17" spans="1:9" s="107" customFormat="1" ht="13.5" thickBot="1">
      <c r="A17" s="102"/>
      <c r="B17" s="94" t="s">
        <v>50</v>
      </c>
      <c r="C17" s="94"/>
      <c r="D17" s="103"/>
      <c r="E17" s="104">
        <f>SUM(E7:E16)</f>
        <v>0</v>
      </c>
      <c r="F17" s="105">
        <f>SUM(F7:F16)</f>
        <v>0</v>
      </c>
      <c r="G17" s="105">
        <f>SUM(G7:G16)</f>
        <v>0</v>
      </c>
      <c r="H17" s="105">
        <f>SUM(H7:H16)</f>
        <v>0</v>
      </c>
      <c r="I17" s="106">
        <f>SUM(I7:I16)</f>
        <v>0</v>
      </c>
    </row>
    <row r="18" spans="1:9" ht="12.75">
      <c r="A18" s="100"/>
      <c r="B18" s="100"/>
      <c r="C18" s="100"/>
      <c r="D18" s="100"/>
      <c r="E18" s="100"/>
      <c r="F18" s="100"/>
      <c r="G18" s="100"/>
      <c r="H18" s="100"/>
      <c r="I18" s="100"/>
    </row>
    <row r="19" spans="1:57" ht="19.5" customHeight="1">
      <c r="A19" s="108" t="s">
        <v>51</v>
      </c>
      <c r="B19" s="108"/>
      <c r="C19" s="108"/>
      <c r="D19" s="108"/>
      <c r="E19" s="108"/>
      <c r="F19" s="108"/>
      <c r="G19" s="109"/>
      <c r="H19" s="108"/>
      <c r="I19" s="108"/>
      <c r="BA19" s="32"/>
      <c r="BB19" s="32"/>
      <c r="BC19" s="32"/>
      <c r="BD19" s="32"/>
      <c r="BE19" s="32"/>
    </row>
    <row r="20" spans="1:9" ht="13.5" thickBot="1">
      <c r="A20" s="110"/>
      <c r="B20" s="110"/>
      <c r="C20" s="110"/>
      <c r="D20" s="110"/>
      <c r="E20" s="110"/>
      <c r="F20" s="110"/>
      <c r="G20" s="110"/>
      <c r="H20" s="110"/>
      <c r="I20" s="110"/>
    </row>
    <row r="21" spans="1:9" ht="12.75">
      <c r="A21" s="111" t="s">
        <v>52</v>
      </c>
      <c r="B21" s="112"/>
      <c r="C21" s="112"/>
      <c r="D21" s="113"/>
      <c r="E21" s="114" t="s">
        <v>53</v>
      </c>
      <c r="F21" s="115" t="s">
        <v>54</v>
      </c>
      <c r="G21" s="116" t="s">
        <v>55</v>
      </c>
      <c r="H21" s="117"/>
      <c r="I21" s="118" t="s">
        <v>53</v>
      </c>
    </row>
    <row r="22" spans="1:53" ht="12.75">
      <c r="A22" s="119" t="s">
        <v>238</v>
      </c>
      <c r="B22" s="120"/>
      <c r="C22" s="120"/>
      <c r="D22" s="121"/>
      <c r="E22" s="122"/>
      <c r="F22" s="123">
        <v>0</v>
      </c>
      <c r="G22" s="124">
        <f>CHOOSE(BA22+1,HSV+PSV,HSV+PSV+Mont,HSV+PSV+Dodavka+Mont,HSV,PSV,Mont,Dodavka,Mont+Dodavka,0)</f>
        <v>0</v>
      </c>
      <c r="H22" s="125"/>
      <c r="I22" s="126">
        <f>E22+F22*G22/100</f>
        <v>0</v>
      </c>
      <c r="BA22">
        <v>0</v>
      </c>
    </row>
    <row r="23" spans="1:53" ht="12.75">
      <c r="A23" s="119" t="s">
        <v>239</v>
      </c>
      <c r="B23" s="120"/>
      <c r="C23" s="120"/>
      <c r="D23" s="121"/>
      <c r="E23" s="122"/>
      <c r="F23" s="123">
        <v>0</v>
      </c>
      <c r="G23" s="124">
        <f>CHOOSE(BA23+1,HSV+PSV,HSV+PSV+Mont,HSV+PSV+Dodavka+Mont,HSV,PSV,Mont,Dodavka,Mont+Dodavka,0)</f>
        <v>0</v>
      </c>
      <c r="H23" s="125"/>
      <c r="I23" s="126">
        <f>E23+F23*G23/100</f>
        <v>0</v>
      </c>
      <c r="BA23">
        <v>0</v>
      </c>
    </row>
    <row r="24" spans="1:53" ht="12.75">
      <c r="A24" s="119" t="s">
        <v>240</v>
      </c>
      <c r="B24" s="120"/>
      <c r="C24" s="120"/>
      <c r="D24" s="121"/>
      <c r="E24" s="122"/>
      <c r="F24" s="123">
        <v>0</v>
      </c>
      <c r="G24" s="124">
        <f>CHOOSE(BA24+1,HSV+PSV,HSV+PSV+Mont,HSV+PSV+Dodavka+Mont,HSV,PSV,Mont,Dodavka,Mont+Dodavka,0)</f>
        <v>0</v>
      </c>
      <c r="H24" s="125"/>
      <c r="I24" s="126">
        <f>E24+F24*G24/100</f>
        <v>0</v>
      </c>
      <c r="BA24">
        <v>0</v>
      </c>
    </row>
    <row r="25" spans="1:53" ht="12.75">
      <c r="A25" s="119" t="s">
        <v>241</v>
      </c>
      <c r="B25" s="120"/>
      <c r="C25" s="120"/>
      <c r="D25" s="121"/>
      <c r="E25" s="122"/>
      <c r="F25" s="123">
        <v>0</v>
      </c>
      <c r="G25" s="124">
        <f>CHOOSE(BA25+1,HSV+PSV,HSV+PSV+Mont,HSV+PSV+Dodavka+Mont,HSV,PSV,Mont,Dodavka,Mont+Dodavka,0)</f>
        <v>0</v>
      </c>
      <c r="H25" s="125"/>
      <c r="I25" s="126">
        <f>E25+F25*G25/100</f>
        <v>0</v>
      </c>
      <c r="BA25">
        <v>0</v>
      </c>
    </row>
    <row r="26" spans="1:9" ht="13.5" thickBot="1">
      <c r="A26" s="127"/>
      <c r="B26" s="128" t="s">
        <v>56</v>
      </c>
      <c r="C26" s="129"/>
      <c r="D26" s="130"/>
      <c r="E26" s="131"/>
      <c r="F26" s="132"/>
      <c r="G26" s="132"/>
      <c r="H26" s="133">
        <f>SUM(I22:I25)</f>
        <v>0</v>
      </c>
      <c r="I26" s="134"/>
    </row>
    <row r="27" spans="1:9" ht="12.75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2:9" ht="12.75">
      <c r="B28" s="107"/>
      <c r="F28" s="135"/>
      <c r="G28" s="136"/>
      <c r="H28" s="136"/>
      <c r="I28" s="137"/>
    </row>
    <row r="29" spans="6:9" ht="12.75">
      <c r="F29" s="135"/>
      <c r="G29" s="136"/>
      <c r="H29" s="136"/>
      <c r="I29" s="137"/>
    </row>
    <row r="30" spans="6:9" ht="12.75">
      <c r="F30" s="135"/>
      <c r="G30" s="136"/>
      <c r="H30" s="136"/>
      <c r="I30" s="137"/>
    </row>
    <row r="31" spans="6:9" ht="12.75"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  <row r="71" spans="6:9" ht="12.75">
      <c r="F71" s="135"/>
      <c r="G71" s="136"/>
      <c r="H71" s="136"/>
      <c r="I71" s="137"/>
    </row>
    <row r="72" spans="6:9" ht="12.75">
      <c r="F72" s="135"/>
      <c r="G72" s="136"/>
      <c r="H72" s="136"/>
      <c r="I72" s="137"/>
    </row>
    <row r="73" spans="6:9" ht="12.75">
      <c r="F73" s="135"/>
      <c r="G73" s="136"/>
      <c r="H73" s="136"/>
      <c r="I73" s="137"/>
    </row>
    <row r="74" spans="6:9" ht="12.75">
      <c r="F74" s="135"/>
      <c r="G74" s="136"/>
      <c r="H74" s="136"/>
      <c r="I74" s="137"/>
    </row>
    <row r="75" spans="6:9" ht="12.75">
      <c r="F75" s="135"/>
      <c r="G75" s="136"/>
      <c r="H75" s="136"/>
      <c r="I75" s="137"/>
    </row>
    <row r="76" spans="6:9" ht="12.75">
      <c r="F76" s="135"/>
      <c r="G76" s="136"/>
      <c r="H76" s="136"/>
      <c r="I76" s="137"/>
    </row>
    <row r="77" spans="6:9" ht="12.75">
      <c r="F77" s="135"/>
      <c r="G77" s="136"/>
      <c r="H77" s="136"/>
      <c r="I77" s="137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70"/>
  <sheetViews>
    <sheetView showGridLines="0" showZeros="0" zoomScalePageLayoutView="0" workbookViewId="0" topLeftCell="A1">
      <selection activeCell="A97" sqref="A97:IV99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> Rekonstrukce Ú.T. věznice Rýnovice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> Ubytovna C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69</v>
      </c>
      <c r="C7" s="167" t="s">
        <v>70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71</v>
      </c>
      <c r="C8" s="175" t="s">
        <v>72</v>
      </c>
      <c r="D8" s="176" t="s">
        <v>73</v>
      </c>
      <c r="E8" s="177">
        <v>144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1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0.015</v>
      </c>
    </row>
    <row r="9" spans="1:104" ht="12.75">
      <c r="A9" s="173">
        <v>2</v>
      </c>
      <c r="B9" s="174" t="s">
        <v>74</v>
      </c>
      <c r="C9" s="175" t="s">
        <v>75</v>
      </c>
      <c r="D9" s="176" t="s">
        <v>76</v>
      </c>
      <c r="E9" s="177">
        <v>57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1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2.079</v>
      </c>
    </row>
    <row r="10" spans="1:57" ht="12.75">
      <c r="A10" s="179"/>
      <c r="B10" s="180" t="s">
        <v>66</v>
      </c>
      <c r="C10" s="181" t="str">
        <f>CONCATENATE(B7," ",C7)</f>
        <v>3 Svislé a kompletní konstrukce</v>
      </c>
      <c r="D10" s="179"/>
      <c r="E10" s="182"/>
      <c r="F10" s="182"/>
      <c r="G10" s="183">
        <f>SUM(G7:G9)</f>
        <v>0</v>
      </c>
      <c r="O10" s="172">
        <v>4</v>
      </c>
      <c r="BA10" s="184">
        <f>SUM(BA7:BA9)</f>
        <v>0</v>
      </c>
      <c r="BB10" s="184">
        <f>SUM(BB7:BB9)</f>
        <v>0</v>
      </c>
      <c r="BC10" s="184">
        <f>SUM(BC7:BC9)</f>
        <v>0</v>
      </c>
      <c r="BD10" s="184">
        <f>SUM(BD7:BD9)</f>
        <v>0</v>
      </c>
      <c r="BE10" s="184">
        <f>SUM(BE7:BE9)</f>
        <v>0</v>
      </c>
    </row>
    <row r="11" spans="1:15" ht="12.75">
      <c r="A11" s="165" t="s">
        <v>65</v>
      </c>
      <c r="B11" s="166" t="s">
        <v>77</v>
      </c>
      <c r="C11" s="167" t="s">
        <v>78</v>
      </c>
      <c r="D11" s="168"/>
      <c r="E11" s="169"/>
      <c r="F11" s="169"/>
      <c r="G11" s="170"/>
      <c r="H11" s="171"/>
      <c r="I11" s="171"/>
      <c r="O11" s="172">
        <v>1</v>
      </c>
    </row>
    <row r="12" spans="1:104" ht="12.75">
      <c r="A12" s="173">
        <v>3</v>
      </c>
      <c r="B12" s="174" t="s">
        <v>79</v>
      </c>
      <c r="C12" s="175" t="s">
        <v>80</v>
      </c>
      <c r="D12" s="176" t="s">
        <v>81</v>
      </c>
      <c r="E12" s="177">
        <v>0.855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1</v>
      </c>
      <c r="AC12" s="139">
        <v>3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0.004</v>
      </c>
    </row>
    <row r="13" spans="1:104" ht="12.75">
      <c r="A13" s="173">
        <v>4</v>
      </c>
      <c r="B13" s="174" t="s">
        <v>82</v>
      </c>
      <c r="C13" s="175" t="s">
        <v>83</v>
      </c>
      <c r="D13" s="176" t="s">
        <v>81</v>
      </c>
      <c r="E13" s="177">
        <v>201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1</v>
      </c>
      <c r="AC13" s="139">
        <v>4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0.044</v>
      </c>
    </row>
    <row r="14" spans="1:104" ht="12.75">
      <c r="A14" s="173">
        <v>5</v>
      </c>
      <c r="B14" s="174" t="s">
        <v>84</v>
      </c>
      <c r="C14" s="175" t="s">
        <v>85</v>
      </c>
      <c r="D14" s="176" t="s">
        <v>81</v>
      </c>
      <c r="E14" s="177">
        <v>201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1</v>
      </c>
      <c r="AC14" s="139">
        <v>5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0.035</v>
      </c>
    </row>
    <row r="15" spans="1:104" ht="12.75">
      <c r="A15" s="173">
        <v>6</v>
      </c>
      <c r="B15" s="174" t="s">
        <v>86</v>
      </c>
      <c r="C15" s="175" t="s">
        <v>87</v>
      </c>
      <c r="D15" s="176" t="s">
        <v>81</v>
      </c>
      <c r="E15" s="177">
        <v>3.24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1</v>
      </c>
      <c r="AC15" s="139">
        <v>6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0.012</v>
      </c>
    </row>
    <row r="16" spans="1:57" ht="12.75">
      <c r="A16" s="179"/>
      <c r="B16" s="180" t="s">
        <v>66</v>
      </c>
      <c r="C16" s="181" t="str">
        <f>CONCATENATE(B11," ",C11)</f>
        <v>61 Upravy povrchů vnitřní</v>
      </c>
      <c r="D16" s="179"/>
      <c r="E16" s="182"/>
      <c r="F16" s="182"/>
      <c r="G16" s="183">
        <f>SUM(G11:G15)</f>
        <v>0</v>
      </c>
      <c r="O16" s="172">
        <v>4</v>
      </c>
      <c r="BA16" s="184">
        <f>SUM(BA11:BA15)</f>
        <v>0</v>
      </c>
      <c r="BB16" s="184">
        <f>SUM(BB11:BB15)</f>
        <v>0</v>
      </c>
      <c r="BC16" s="184">
        <f>SUM(BC11:BC15)</f>
        <v>0</v>
      </c>
      <c r="BD16" s="184">
        <f>SUM(BD11:BD15)</f>
        <v>0</v>
      </c>
      <c r="BE16" s="184">
        <f>SUM(BE11:BE15)</f>
        <v>0</v>
      </c>
    </row>
    <row r="17" spans="1:15" ht="12.75">
      <c r="A17" s="165" t="s">
        <v>65</v>
      </c>
      <c r="B17" s="166" t="s">
        <v>88</v>
      </c>
      <c r="C17" s="167" t="s">
        <v>89</v>
      </c>
      <c r="D17" s="168"/>
      <c r="E17" s="169"/>
      <c r="F17" s="169"/>
      <c r="G17" s="170"/>
      <c r="H17" s="171"/>
      <c r="I17" s="171"/>
      <c r="O17" s="172">
        <v>1</v>
      </c>
    </row>
    <row r="18" spans="1:104" ht="12.75">
      <c r="A18" s="173">
        <v>7</v>
      </c>
      <c r="B18" s="174" t="s">
        <v>90</v>
      </c>
      <c r="C18" s="175" t="s">
        <v>91</v>
      </c>
      <c r="D18" s="176" t="s">
        <v>76</v>
      </c>
      <c r="E18" s="177">
        <v>57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1</v>
      </c>
      <c r="AC18" s="139">
        <v>7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</v>
      </c>
    </row>
    <row r="19" spans="1:57" ht="12.75">
      <c r="A19" s="179"/>
      <c r="B19" s="180" t="s">
        <v>66</v>
      </c>
      <c r="C19" s="181" t="str">
        <f>CONCATENATE(B17," ",C17)</f>
        <v>96 Bourání konstrukcí</v>
      </c>
      <c r="D19" s="179"/>
      <c r="E19" s="182"/>
      <c r="F19" s="182"/>
      <c r="G19" s="183">
        <f>SUM(G17:G18)</f>
        <v>0</v>
      </c>
      <c r="O19" s="172">
        <v>4</v>
      </c>
      <c r="BA19" s="184">
        <f>SUM(BA17:BA18)</f>
        <v>0</v>
      </c>
      <c r="BB19" s="184">
        <f>SUM(BB17:BB18)</f>
        <v>0</v>
      </c>
      <c r="BC19" s="184">
        <f>SUM(BC17:BC18)</f>
        <v>0</v>
      </c>
      <c r="BD19" s="184">
        <f>SUM(BD17:BD18)</f>
        <v>0</v>
      </c>
      <c r="BE19" s="184">
        <f>SUM(BE17:BE18)</f>
        <v>0</v>
      </c>
    </row>
    <row r="20" spans="1:15" ht="12.75">
      <c r="A20" s="165" t="s">
        <v>65</v>
      </c>
      <c r="B20" s="166" t="s">
        <v>92</v>
      </c>
      <c r="C20" s="167" t="s">
        <v>93</v>
      </c>
      <c r="D20" s="168"/>
      <c r="E20" s="169"/>
      <c r="F20" s="169"/>
      <c r="G20" s="170"/>
      <c r="H20" s="171"/>
      <c r="I20" s="171"/>
      <c r="O20" s="172">
        <v>1</v>
      </c>
    </row>
    <row r="21" spans="1:104" ht="12.75">
      <c r="A21" s="173">
        <v>8</v>
      </c>
      <c r="B21" s="174" t="s">
        <v>94</v>
      </c>
      <c r="C21" s="175" t="s">
        <v>95</v>
      </c>
      <c r="D21" s="176" t="s">
        <v>73</v>
      </c>
      <c r="E21" s="177">
        <v>46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1</v>
      </c>
      <c r="AC21" s="139">
        <v>8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</v>
      </c>
    </row>
    <row r="22" spans="1:104" ht="12.75">
      <c r="A22" s="173">
        <v>9</v>
      </c>
      <c r="B22" s="174" t="s">
        <v>96</v>
      </c>
      <c r="C22" s="175" t="s">
        <v>97</v>
      </c>
      <c r="D22" s="176" t="s">
        <v>73</v>
      </c>
      <c r="E22" s="177">
        <v>98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1</v>
      </c>
      <c r="AC22" s="139">
        <v>9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</v>
      </c>
    </row>
    <row r="23" spans="1:104" ht="12.75">
      <c r="A23" s="173">
        <v>10</v>
      </c>
      <c r="B23" s="174" t="s">
        <v>98</v>
      </c>
      <c r="C23" s="175" t="s">
        <v>99</v>
      </c>
      <c r="D23" s="176" t="s">
        <v>100</v>
      </c>
      <c r="E23" s="177">
        <v>1.152</v>
      </c>
      <c r="F23" s="177">
        <v>0</v>
      </c>
      <c r="G23" s="178">
        <f>E23*F23</f>
        <v>0</v>
      </c>
      <c r="O23" s="172">
        <v>2</v>
      </c>
      <c r="AA23" s="139">
        <v>12</v>
      </c>
      <c r="AB23" s="139">
        <v>1</v>
      </c>
      <c r="AC23" s="139">
        <v>10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0</v>
      </c>
    </row>
    <row r="24" spans="1:104" ht="12.75">
      <c r="A24" s="173">
        <v>11</v>
      </c>
      <c r="B24" s="174" t="s">
        <v>101</v>
      </c>
      <c r="C24" s="175" t="s">
        <v>102</v>
      </c>
      <c r="D24" s="176" t="s">
        <v>100</v>
      </c>
      <c r="E24" s="177">
        <v>3.456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1</v>
      </c>
      <c r="AC24" s="139">
        <v>11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</v>
      </c>
    </row>
    <row r="25" spans="1:104" ht="12.75">
      <c r="A25" s="173">
        <v>12</v>
      </c>
      <c r="B25" s="174" t="s">
        <v>103</v>
      </c>
      <c r="C25" s="175" t="s">
        <v>104</v>
      </c>
      <c r="D25" s="176" t="s">
        <v>100</v>
      </c>
      <c r="E25" s="177">
        <v>3.456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1</v>
      </c>
      <c r="AC25" s="139">
        <v>12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</v>
      </c>
    </row>
    <row r="26" spans="1:57" ht="12.75">
      <c r="A26" s="179"/>
      <c r="B26" s="180" t="s">
        <v>66</v>
      </c>
      <c r="C26" s="181" t="str">
        <f>CONCATENATE(B20," ",C20)</f>
        <v>97 Prorážení otvorů</v>
      </c>
      <c r="D26" s="179"/>
      <c r="E26" s="182"/>
      <c r="F26" s="182"/>
      <c r="G26" s="183">
        <f>SUM(G20:G25)</f>
        <v>0</v>
      </c>
      <c r="O26" s="172">
        <v>4</v>
      </c>
      <c r="BA26" s="184">
        <f>SUM(BA20:BA25)</f>
        <v>0</v>
      </c>
      <c r="BB26" s="184">
        <f>SUM(BB20:BB25)</f>
        <v>0</v>
      </c>
      <c r="BC26" s="184">
        <f>SUM(BC20:BC25)</f>
        <v>0</v>
      </c>
      <c r="BD26" s="184">
        <f>SUM(BD20:BD25)</f>
        <v>0</v>
      </c>
      <c r="BE26" s="184">
        <f>SUM(BE20:BE25)</f>
        <v>0</v>
      </c>
    </row>
    <row r="27" spans="1:15" ht="12.75">
      <c r="A27" s="165" t="s">
        <v>65</v>
      </c>
      <c r="B27" s="166" t="s">
        <v>105</v>
      </c>
      <c r="C27" s="167" t="s">
        <v>106</v>
      </c>
      <c r="D27" s="168"/>
      <c r="E27" s="169"/>
      <c r="F27" s="169"/>
      <c r="G27" s="170"/>
      <c r="H27" s="171"/>
      <c r="I27" s="171"/>
      <c r="O27" s="172">
        <v>1</v>
      </c>
    </row>
    <row r="28" spans="1:104" ht="12.75">
      <c r="A28" s="173">
        <v>13</v>
      </c>
      <c r="B28" s="174" t="s">
        <v>107</v>
      </c>
      <c r="C28" s="175" t="s">
        <v>108</v>
      </c>
      <c r="D28" s="176" t="s">
        <v>81</v>
      </c>
      <c r="E28" s="177">
        <v>4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7</v>
      </c>
      <c r="AC28" s="139">
        <v>13</v>
      </c>
      <c r="AZ28" s="139">
        <v>2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0.00085</v>
      </c>
    </row>
    <row r="29" spans="1:57" ht="12.75">
      <c r="A29" s="179"/>
      <c r="B29" s="180" t="s">
        <v>66</v>
      </c>
      <c r="C29" s="181" t="str">
        <f>CONCATENATE(B27," ",C27)</f>
        <v>713 Izolace tepelné</v>
      </c>
      <c r="D29" s="179"/>
      <c r="E29" s="182"/>
      <c r="F29" s="182"/>
      <c r="G29" s="183">
        <f>SUM(G27:G28)</f>
        <v>0</v>
      </c>
      <c r="O29" s="172">
        <v>4</v>
      </c>
      <c r="BA29" s="184">
        <f>SUM(BA27:BA28)</f>
        <v>0</v>
      </c>
      <c r="BB29" s="184">
        <f>SUM(BB27:BB28)</f>
        <v>0</v>
      </c>
      <c r="BC29" s="184">
        <f>SUM(BC27:BC28)</f>
        <v>0</v>
      </c>
      <c r="BD29" s="184">
        <f>SUM(BD27:BD28)</f>
        <v>0</v>
      </c>
      <c r="BE29" s="184">
        <f>SUM(BE27:BE28)</f>
        <v>0</v>
      </c>
    </row>
    <row r="30" spans="1:15" ht="12.75">
      <c r="A30" s="165" t="s">
        <v>65</v>
      </c>
      <c r="B30" s="166" t="s">
        <v>109</v>
      </c>
      <c r="C30" s="167" t="s">
        <v>110</v>
      </c>
      <c r="D30" s="168"/>
      <c r="E30" s="169"/>
      <c r="F30" s="169"/>
      <c r="G30" s="170"/>
      <c r="H30" s="171"/>
      <c r="I30" s="171"/>
      <c r="O30" s="172">
        <v>1</v>
      </c>
    </row>
    <row r="31" spans="1:104" ht="12.75">
      <c r="A31" s="173">
        <v>14</v>
      </c>
      <c r="B31" s="174" t="s">
        <v>111</v>
      </c>
      <c r="C31" s="175" t="s">
        <v>112</v>
      </c>
      <c r="D31" s="176" t="s">
        <v>113</v>
      </c>
      <c r="E31" s="177">
        <v>20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7</v>
      </c>
      <c r="AC31" s="139">
        <v>14</v>
      </c>
      <c r="AZ31" s="139">
        <v>2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0.00684</v>
      </c>
    </row>
    <row r="32" spans="1:104" ht="12.75">
      <c r="A32" s="173">
        <v>15</v>
      </c>
      <c r="B32" s="174" t="s">
        <v>114</v>
      </c>
      <c r="C32" s="175" t="s">
        <v>115</v>
      </c>
      <c r="D32" s="176" t="s">
        <v>113</v>
      </c>
      <c r="E32" s="177">
        <v>410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7</v>
      </c>
      <c r="AC32" s="139">
        <v>15</v>
      </c>
      <c r="AZ32" s="139">
        <v>2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0.00644</v>
      </c>
    </row>
    <row r="33" spans="1:104" ht="12.75">
      <c r="A33" s="173">
        <v>16</v>
      </c>
      <c r="B33" s="174" t="s">
        <v>116</v>
      </c>
      <c r="C33" s="175" t="s">
        <v>117</v>
      </c>
      <c r="D33" s="176" t="s">
        <v>113</v>
      </c>
      <c r="E33" s="177">
        <v>280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7</v>
      </c>
      <c r="AC33" s="139">
        <v>16</v>
      </c>
      <c r="AZ33" s="139">
        <v>2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0.00622</v>
      </c>
    </row>
    <row r="34" spans="1:104" ht="12.75">
      <c r="A34" s="173">
        <v>17</v>
      </c>
      <c r="B34" s="174" t="s">
        <v>118</v>
      </c>
      <c r="C34" s="175" t="s">
        <v>119</v>
      </c>
      <c r="D34" s="176" t="s">
        <v>113</v>
      </c>
      <c r="E34" s="177">
        <v>95</v>
      </c>
      <c r="F34" s="177">
        <v>0</v>
      </c>
      <c r="G34" s="178">
        <f>E34*F34</f>
        <v>0</v>
      </c>
      <c r="O34" s="172">
        <v>2</v>
      </c>
      <c r="AA34" s="139">
        <v>12</v>
      </c>
      <c r="AB34" s="139">
        <v>7</v>
      </c>
      <c r="AC34" s="139">
        <v>17</v>
      </c>
      <c r="AZ34" s="139">
        <v>2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Z34" s="139">
        <v>0.00706</v>
      </c>
    </row>
    <row r="35" spans="1:104" ht="12.75">
      <c r="A35" s="173">
        <v>18</v>
      </c>
      <c r="B35" s="174" t="s">
        <v>120</v>
      </c>
      <c r="C35" s="175" t="s">
        <v>121</v>
      </c>
      <c r="D35" s="176" t="s">
        <v>113</v>
      </c>
      <c r="E35" s="177">
        <v>45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7</v>
      </c>
      <c r="AC35" s="139">
        <v>18</v>
      </c>
      <c r="AZ35" s="139">
        <v>2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0.00834</v>
      </c>
    </row>
    <row r="36" spans="1:104" ht="12.75">
      <c r="A36" s="173">
        <v>19</v>
      </c>
      <c r="B36" s="174" t="s">
        <v>122</v>
      </c>
      <c r="C36" s="175" t="s">
        <v>123</v>
      </c>
      <c r="D36" s="176" t="s">
        <v>113</v>
      </c>
      <c r="E36" s="177">
        <v>110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7</v>
      </c>
      <c r="AC36" s="139">
        <v>19</v>
      </c>
      <c r="AZ36" s="139">
        <v>2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0.00899</v>
      </c>
    </row>
    <row r="37" spans="1:104" ht="12.75">
      <c r="A37" s="173">
        <v>20</v>
      </c>
      <c r="B37" s="174" t="s">
        <v>124</v>
      </c>
      <c r="C37" s="175" t="s">
        <v>125</v>
      </c>
      <c r="D37" s="176" t="s">
        <v>113</v>
      </c>
      <c r="E37" s="177">
        <v>165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7</v>
      </c>
      <c r="AC37" s="139">
        <v>20</v>
      </c>
      <c r="AZ37" s="139">
        <v>2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0.01036</v>
      </c>
    </row>
    <row r="38" spans="1:104" ht="12.75">
      <c r="A38" s="173">
        <v>21</v>
      </c>
      <c r="B38" s="174" t="s">
        <v>126</v>
      </c>
      <c r="C38" s="175" t="s">
        <v>127</v>
      </c>
      <c r="D38" s="176" t="s">
        <v>113</v>
      </c>
      <c r="E38" s="177">
        <v>960</v>
      </c>
      <c r="F38" s="177">
        <v>0</v>
      </c>
      <c r="G38" s="178">
        <f>E38*F38</f>
        <v>0</v>
      </c>
      <c r="O38" s="172">
        <v>2</v>
      </c>
      <c r="AA38" s="139">
        <v>12</v>
      </c>
      <c r="AB38" s="139">
        <v>7</v>
      </c>
      <c r="AC38" s="139">
        <v>21</v>
      </c>
      <c r="AZ38" s="139">
        <v>2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Z38" s="139">
        <v>0.00604</v>
      </c>
    </row>
    <row r="39" spans="1:104" ht="12.75">
      <c r="A39" s="173">
        <v>22</v>
      </c>
      <c r="B39" s="174" t="s">
        <v>128</v>
      </c>
      <c r="C39" s="175" t="s">
        <v>129</v>
      </c>
      <c r="D39" s="176" t="s">
        <v>113</v>
      </c>
      <c r="E39" s="177">
        <v>165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7</v>
      </c>
      <c r="AC39" s="139">
        <v>22</v>
      </c>
      <c r="AZ39" s="139">
        <v>2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0.00944</v>
      </c>
    </row>
    <row r="40" spans="1:104" ht="22.5">
      <c r="A40" s="173">
        <v>23</v>
      </c>
      <c r="B40" s="174" t="s">
        <v>130</v>
      </c>
      <c r="C40" s="175" t="s">
        <v>131</v>
      </c>
      <c r="D40" s="176" t="s">
        <v>113</v>
      </c>
      <c r="E40" s="177">
        <v>110</v>
      </c>
      <c r="F40" s="177">
        <v>0</v>
      </c>
      <c r="G40" s="178">
        <f>E40*F40</f>
        <v>0</v>
      </c>
      <c r="O40" s="172">
        <v>2</v>
      </c>
      <c r="AA40" s="139">
        <v>12</v>
      </c>
      <c r="AB40" s="139">
        <v>7</v>
      </c>
      <c r="AC40" s="139">
        <v>23</v>
      </c>
      <c r="AZ40" s="139">
        <v>2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Z40" s="139">
        <v>0</v>
      </c>
    </row>
    <row r="41" spans="1:104" ht="12.75">
      <c r="A41" s="173">
        <v>24</v>
      </c>
      <c r="B41" s="174" t="s">
        <v>132</v>
      </c>
      <c r="C41" s="175" t="s">
        <v>133</v>
      </c>
      <c r="D41" s="176" t="s">
        <v>113</v>
      </c>
      <c r="E41" s="177">
        <v>110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7</v>
      </c>
      <c r="AC41" s="139">
        <v>24</v>
      </c>
      <c r="AZ41" s="139">
        <v>2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0.0005</v>
      </c>
    </row>
    <row r="42" spans="1:104" ht="12.75">
      <c r="A42" s="173">
        <v>25</v>
      </c>
      <c r="B42" s="174" t="s">
        <v>134</v>
      </c>
      <c r="C42" s="175" t="s">
        <v>135</v>
      </c>
      <c r="D42" s="176" t="s">
        <v>113</v>
      </c>
      <c r="E42" s="177">
        <v>55</v>
      </c>
      <c r="F42" s="177">
        <v>0</v>
      </c>
      <c r="G42" s="178">
        <f>E42*F42</f>
        <v>0</v>
      </c>
      <c r="O42" s="172">
        <v>2</v>
      </c>
      <c r="AA42" s="139">
        <v>12</v>
      </c>
      <c r="AB42" s="139">
        <v>7</v>
      </c>
      <c r="AC42" s="139">
        <v>25</v>
      </c>
      <c r="AZ42" s="139">
        <v>2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0</v>
      </c>
    </row>
    <row r="43" spans="1:104" ht="12.75">
      <c r="A43" s="173">
        <v>26</v>
      </c>
      <c r="B43" s="174" t="s">
        <v>136</v>
      </c>
      <c r="C43" s="175" t="s">
        <v>137</v>
      </c>
      <c r="D43" s="176" t="s">
        <v>113</v>
      </c>
      <c r="E43" s="177">
        <v>55</v>
      </c>
      <c r="F43" s="177">
        <v>0</v>
      </c>
      <c r="G43" s="178">
        <f>E43*F43</f>
        <v>0</v>
      </c>
      <c r="O43" s="172">
        <v>2</v>
      </c>
      <c r="AA43" s="139">
        <v>12</v>
      </c>
      <c r="AB43" s="139">
        <v>7</v>
      </c>
      <c r="AC43" s="139">
        <v>26</v>
      </c>
      <c r="AZ43" s="139">
        <v>2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0.001</v>
      </c>
    </row>
    <row r="44" spans="1:104" ht="12.75">
      <c r="A44" s="173">
        <v>27</v>
      </c>
      <c r="B44" s="174" t="s">
        <v>138</v>
      </c>
      <c r="C44" s="175" t="s">
        <v>139</v>
      </c>
      <c r="D44" s="176" t="s">
        <v>73</v>
      </c>
      <c r="E44" s="177">
        <v>84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7</v>
      </c>
      <c r="AC44" s="139">
        <v>27</v>
      </c>
      <c r="AZ44" s="139">
        <v>2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0.00188</v>
      </c>
    </row>
    <row r="45" spans="1:104" ht="12.75">
      <c r="A45" s="173">
        <v>28</v>
      </c>
      <c r="B45" s="174" t="s">
        <v>140</v>
      </c>
      <c r="C45" s="175" t="s">
        <v>141</v>
      </c>
      <c r="D45" s="176" t="s">
        <v>73</v>
      </c>
      <c r="E45" s="177">
        <v>40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7</v>
      </c>
      <c r="AC45" s="139">
        <v>28</v>
      </c>
      <c r="AZ45" s="139">
        <v>2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0.00192</v>
      </c>
    </row>
    <row r="46" spans="1:104" ht="12.75">
      <c r="A46" s="173">
        <v>29</v>
      </c>
      <c r="B46" s="174" t="s">
        <v>142</v>
      </c>
      <c r="C46" s="175" t="s">
        <v>143</v>
      </c>
      <c r="D46" s="176" t="s">
        <v>113</v>
      </c>
      <c r="E46" s="177">
        <v>910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7</v>
      </c>
      <c r="AC46" s="139">
        <v>29</v>
      </c>
      <c r="AZ46" s="139">
        <v>2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4E-05</v>
      </c>
    </row>
    <row r="47" spans="1:104" ht="12.75">
      <c r="A47" s="173">
        <v>30</v>
      </c>
      <c r="B47" s="174" t="s">
        <v>144</v>
      </c>
      <c r="C47" s="175" t="s">
        <v>145</v>
      </c>
      <c r="D47" s="176" t="s">
        <v>113</v>
      </c>
      <c r="E47" s="177">
        <v>160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7</v>
      </c>
      <c r="AC47" s="139">
        <v>30</v>
      </c>
      <c r="AZ47" s="139">
        <v>2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5E-05</v>
      </c>
    </row>
    <row r="48" spans="1:104" ht="12.75">
      <c r="A48" s="173">
        <v>31</v>
      </c>
      <c r="B48" s="174" t="s">
        <v>146</v>
      </c>
      <c r="C48" s="175" t="s">
        <v>147</v>
      </c>
      <c r="D48" s="176" t="s">
        <v>148</v>
      </c>
      <c r="E48" s="177">
        <v>72</v>
      </c>
      <c r="F48" s="177">
        <v>0</v>
      </c>
      <c r="G48" s="178">
        <f>E48*F48</f>
        <v>0</v>
      </c>
      <c r="O48" s="172">
        <v>2</v>
      </c>
      <c r="AA48" s="139">
        <v>12</v>
      </c>
      <c r="AB48" s="139">
        <v>7</v>
      </c>
      <c r="AC48" s="139">
        <v>31</v>
      </c>
      <c r="AZ48" s="139">
        <v>2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Z48" s="139">
        <v>0</v>
      </c>
    </row>
    <row r="49" spans="1:104" ht="12.75">
      <c r="A49" s="173">
        <v>32</v>
      </c>
      <c r="B49" s="174" t="s">
        <v>149</v>
      </c>
      <c r="C49" s="175" t="s">
        <v>150</v>
      </c>
      <c r="D49" s="176" t="s">
        <v>148</v>
      </c>
      <c r="E49" s="177">
        <v>30</v>
      </c>
      <c r="F49" s="177">
        <v>0</v>
      </c>
      <c r="G49" s="178">
        <f>E49*F49</f>
        <v>0</v>
      </c>
      <c r="O49" s="172">
        <v>2</v>
      </c>
      <c r="AA49" s="139">
        <v>12</v>
      </c>
      <c r="AB49" s="139">
        <v>7</v>
      </c>
      <c r="AC49" s="139">
        <v>32</v>
      </c>
      <c r="AZ49" s="139">
        <v>2</v>
      </c>
      <c r="BA49" s="139">
        <f>IF(AZ49=1,G49,0)</f>
        <v>0</v>
      </c>
      <c r="BB49" s="139">
        <f>IF(AZ49=2,G49,0)</f>
        <v>0</v>
      </c>
      <c r="BC49" s="139">
        <f>IF(AZ49=3,G49,0)</f>
        <v>0</v>
      </c>
      <c r="BD49" s="139">
        <f>IF(AZ49=4,G49,0)</f>
        <v>0</v>
      </c>
      <c r="BE49" s="139">
        <f>IF(AZ49=5,G49,0)</f>
        <v>0</v>
      </c>
      <c r="CZ49" s="139">
        <v>5E-05</v>
      </c>
    </row>
    <row r="50" spans="1:104" ht="12.75">
      <c r="A50" s="173">
        <v>33</v>
      </c>
      <c r="B50" s="174" t="s">
        <v>151</v>
      </c>
      <c r="C50" s="175" t="s">
        <v>152</v>
      </c>
      <c r="D50" s="176" t="s">
        <v>100</v>
      </c>
      <c r="E50" s="177">
        <v>15.899</v>
      </c>
      <c r="F50" s="177">
        <v>0</v>
      </c>
      <c r="G50" s="178">
        <f>E50*F50</f>
        <v>0</v>
      </c>
      <c r="O50" s="172">
        <v>2</v>
      </c>
      <c r="AA50" s="139">
        <v>12</v>
      </c>
      <c r="AB50" s="139">
        <v>7</v>
      </c>
      <c r="AC50" s="139">
        <v>33</v>
      </c>
      <c r="AZ50" s="139">
        <v>2</v>
      </c>
      <c r="BA50" s="139">
        <f>IF(AZ50=1,G50,0)</f>
        <v>0</v>
      </c>
      <c r="BB50" s="139">
        <f>IF(AZ50=2,G50,0)</f>
        <v>0</v>
      </c>
      <c r="BC50" s="139">
        <f>IF(AZ50=3,G50,0)</f>
        <v>0</v>
      </c>
      <c r="BD50" s="139">
        <f>IF(AZ50=4,G50,0)</f>
        <v>0</v>
      </c>
      <c r="BE50" s="139">
        <f>IF(AZ50=5,G50,0)</f>
        <v>0</v>
      </c>
      <c r="CZ50" s="139">
        <v>0</v>
      </c>
    </row>
    <row r="51" spans="1:104" ht="12.75">
      <c r="A51" s="173">
        <v>34</v>
      </c>
      <c r="B51" s="174" t="s">
        <v>153</v>
      </c>
      <c r="C51" s="175" t="s">
        <v>154</v>
      </c>
      <c r="D51" s="176" t="s">
        <v>100</v>
      </c>
      <c r="E51" s="177">
        <v>15.899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7</v>
      </c>
      <c r="AC51" s="139">
        <v>34</v>
      </c>
      <c r="AZ51" s="139">
        <v>2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0</v>
      </c>
    </row>
    <row r="52" spans="1:57" ht="12.75">
      <c r="A52" s="179"/>
      <c r="B52" s="180" t="s">
        <v>66</v>
      </c>
      <c r="C52" s="181" t="str">
        <f>CONCATENATE(B30," ",C30)</f>
        <v>733 Rozvod potrubí</v>
      </c>
      <c r="D52" s="179"/>
      <c r="E52" s="182"/>
      <c r="F52" s="182"/>
      <c r="G52" s="183">
        <f>SUM(G30:G51)</f>
        <v>0</v>
      </c>
      <c r="O52" s="172">
        <v>4</v>
      </c>
      <c r="BA52" s="184">
        <f>SUM(BA30:BA51)</f>
        <v>0</v>
      </c>
      <c r="BB52" s="184">
        <f>SUM(BB30:BB51)</f>
        <v>0</v>
      </c>
      <c r="BC52" s="184">
        <f>SUM(BC30:BC51)</f>
        <v>0</v>
      </c>
      <c r="BD52" s="184">
        <f>SUM(BD30:BD51)</f>
        <v>0</v>
      </c>
      <c r="BE52" s="184">
        <f>SUM(BE30:BE51)</f>
        <v>0</v>
      </c>
    </row>
    <row r="53" spans="1:15" ht="12.75">
      <c r="A53" s="165" t="s">
        <v>65</v>
      </c>
      <c r="B53" s="166" t="s">
        <v>155</v>
      </c>
      <c r="C53" s="167" t="s">
        <v>156</v>
      </c>
      <c r="D53" s="168"/>
      <c r="E53" s="169"/>
      <c r="F53" s="169"/>
      <c r="G53" s="170"/>
      <c r="H53" s="171"/>
      <c r="I53" s="171"/>
      <c r="O53" s="172">
        <v>1</v>
      </c>
    </row>
    <row r="54" spans="1:104" ht="12.75">
      <c r="A54" s="173">
        <v>35</v>
      </c>
      <c r="B54" s="174" t="s">
        <v>157</v>
      </c>
      <c r="C54" s="175" t="s">
        <v>158</v>
      </c>
      <c r="D54" s="176" t="s">
        <v>73</v>
      </c>
      <c r="E54" s="177">
        <v>36</v>
      </c>
      <c r="F54" s="177">
        <v>0</v>
      </c>
      <c r="G54" s="178">
        <f>E54*F54</f>
        <v>0</v>
      </c>
      <c r="O54" s="172">
        <v>2</v>
      </c>
      <c r="AA54" s="139">
        <v>12</v>
      </c>
      <c r="AB54" s="139">
        <v>7</v>
      </c>
      <c r="AC54" s="139">
        <v>35</v>
      </c>
      <c r="AZ54" s="139">
        <v>2</v>
      </c>
      <c r="BA54" s="139">
        <f>IF(AZ54=1,G54,0)</f>
        <v>0</v>
      </c>
      <c r="BB54" s="139">
        <f>IF(AZ54=2,G54,0)</f>
        <v>0</v>
      </c>
      <c r="BC54" s="139">
        <f>IF(AZ54=3,G54,0)</f>
        <v>0</v>
      </c>
      <c r="BD54" s="139">
        <f>IF(AZ54=4,G54,0)</f>
        <v>0</v>
      </c>
      <c r="BE54" s="139">
        <f>IF(AZ54=5,G54,0)</f>
        <v>0</v>
      </c>
      <c r="CZ54" s="139">
        <v>0.00016</v>
      </c>
    </row>
    <row r="55" spans="1:104" ht="12.75">
      <c r="A55" s="173">
        <v>36</v>
      </c>
      <c r="B55" s="174" t="s">
        <v>159</v>
      </c>
      <c r="C55" s="175" t="s">
        <v>160</v>
      </c>
      <c r="D55" s="176" t="s">
        <v>73</v>
      </c>
      <c r="E55" s="177">
        <v>38</v>
      </c>
      <c r="F55" s="177">
        <v>0</v>
      </c>
      <c r="G55" s="178">
        <f>E55*F55</f>
        <v>0</v>
      </c>
      <c r="O55" s="172">
        <v>2</v>
      </c>
      <c r="AA55" s="139">
        <v>12</v>
      </c>
      <c r="AB55" s="139">
        <v>7</v>
      </c>
      <c r="AC55" s="139">
        <v>36</v>
      </c>
      <c r="AZ55" s="139">
        <v>2</v>
      </c>
      <c r="BA55" s="139">
        <f>IF(AZ55=1,G55,0)</f>
        <v>0</v>
      </c>
      <c r="BB55" s="139">
        <f>IF(AZ55=2,G55,0)</f>
        <v>0</v>
      </c>
      <c r="BC55" s="139">
        <f>IF(AZ55=3,G55,0)</f>
        <v>0</v>
      </c>
      <c r="BD55" s="139">
        <f>IF(AZ55=4,G55,0)</f>
        <v>0</v>
      </c>
      <c r="BE55" s="139">
        <f>IF(AZ55=5,G55,0)</f>
        <v>0</v>
      </c>
      <c r="CZ55" s="139">
        <v>3E-05</v>
      </c>
    </row>
    <row r="56" spans="1:104" ht="12.75">
      <c r="A56" s="173">
        <v>37</v>
      </c>
      <c r="B56" s="174" t="s">
        <v>161</v>
      </c>
      <c r="C56" s="175" t="s">
        <v>162</v>
      </c>
      <c r="D56" s="176" t="s">
        <v>73</v>
      </c>
      <c r="E56" s="177">
        <v>38</v>
      </c>
      <c r="F56" s="177">
        <v>0</v>
      </c>
      <c r="G56" s="178">
        <f>E56*F56</f>
        <v>0</v>
      </c>
      <c r="O56" s="172">
        <v>2</v>
      </c>
      <c r="AA56" s="139">
        <v>12</v>
      </c>
      <c r="AB56" s="139">
        <v>7</v>
      </c>
      <c r="AC56" s="139">
        <v>37</v>
      </c>
      <c r="AZ56" s="139">
        <v>2</v>
      </c>
      <c r="BA56" s="139">
        <f>IF(AZ56=1,G56,0)</f>
        <v>0</v>
      </c>
      <c r="BB56" s="139">
        <f>IF(AZ56=2,G56,0)</f>
        <v>0</v>
      </c>
      <c r="BC56" s="139">
        <f>IF(AZ56=3,G56,0)</f>
        <v>0</v>
      </c>
      <c r="BD56" s="139">
        <f>IF(AZ56=4,G56,0)</f>
        <v>0</v>
      </c>
      <c r="BE56" s="139">
        <f>IF(AZ56=5,G56,0)</f>
        <v>0</v>
      </c>
      <c r="CZ56" s="139">
        <v>3E-05</v>
      </c>
    </row>
    <row r="57" spans="1:104" ht="12.75">
      <c r="A57" s="173">
        <v>38</v>
      </c>
      <c r="B57" s="174" t="s">
        <v>163</v>
      </c>
      <c r="C57" s="175" t="s">
        <v>164</v>
      </c>
      <c r="D57" s="176" t="s">
        <v>73</v>
      </c>
      <c r="E57" s="177">
        <v>12</v>
      </c>
      <c r="F57" s="177">
        <v>0</v>
      </c>
      <c r="G57" s="178">
        <f>E57*F57</f>
        <v>0</v>
      </c>
      <c r="O57" s="172">
        <v>2</v>
      </c>
      <c r="AA57" s="139">
        <v>12</v>
      </c>
      <c r="AB57" s="139">
        <v>7</v>
      </c>
      <c r="AC57" s="139">
        <v>38</v>
      </c>
      <c r="AZ57" s="139">
        <v>2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Z57" s="139">
        <v>3E-05</v>
      </c>
    </row>
    <row r="58" spans="1:104" ht="12.75">
      <c r="A58" s="173">
        <v>39</v>
      </c>
      <c r="B58" s="174" t="s">
        <v>165</v>
      </c>
      <c r="C58" s="175" t="s">
        <v>166</v>
      </c>
      <c r="D58" s="176" t="s">
        <v>73</v>
      </c>
      <c r="E58" s="177">
        <v>202</v>
      </c>
      <c r="F58" s="177">
        <v>0</v>
      </c>
      <c r="G58" s="178">
        <f>E58*F58</f>
        <v>0</v>
      </c>
      <c r="O58" s="172">
        <v>2</v>
      </c>
      <c r="AA58" s="139">
        <v>12</v>
      </c>
      <c r="AB58" s="139">
        <v>7</v>
      </c>
      <c r="AC58" s="139">
        <v>39</v>
      </c>
      <c r="AZ58" s="139">
        <v>2</v>
      </c>
      <c r="BA58" s="139">
        <f>IF(AZ58=1,G58,0)</f>
        <v>0</v>
      </c>
      <c r="BB58" s="139">
        <f>IF(AZ58=2,G58,0)</f>
        <v>0</v>
      </c>
      <c r="BC58" s="139">
        <f>IF(AZ58=3,G58,0)</f>
        <v>0</v>
      </c>
      <c r="BD58" s="139">
        <f>IF(AZ58=4,G58,0)</f>
        <v>0</v>
      </c>
      <c r="BE58" s="139">
        <f>IF(AZ58=5,G58,0)</f>
        <v>0</v>
      </c>
      <c r="CZ58" s="139">
        <v>3E-05</v>
      </c>
    </row>
    <row r="59" spans="1:104" ht="12.75">
      <c r="A59" s="173">
        <v>40</v>
      </c>
      <c r="B59" s="174" t="s">
        <v>167</v>
      </c>
      <c r="C59" s="175" t="s">
        <v>168</v>
      </c>
      <c r="D59" s="176" t="s">
        <v>73</v>
      </c>
      <c r="E59" s="177">
        <v>3</v>
      </c>
      <c r="F59" s="177">
        <v>0</v>
      </c>
      <c r="G59" s="178">
        <f>E59*F59</f>
        <v>0</v>
      </c>
      <c r="O59" s="172">
        <v>2</v>
      </c>
      <c r="AA59" s="139">
        <v>12</v>
      </c>
      <c r="AB59" s="139">
        <v>7</v>
      </c>
      <c r="AC59" s="139">
        <v>40</v>
      </c>
      <c r="AZ59" s="139">
        <v>2</v>
      </c>
      <c r="BA59" s="139">
        <f>IF(AZ59=1,G59,0)</f>
        <v>0</v>
      </c>
      <c r="BB59" s="139">
        <f>IF(AZ59=2,G59,0)</f>
        <v>0</v>
      </c>
      <c r="BC59" s="139">
        <f>IF(AZ59=3,G59,0)</f>
        <v>0</v>
      </c>
      <c r="BD59" s="139">
        <f>IF(AZ59=4,G59,0)</f>
        <v>0</v>
      </c>
      <c r="BE59" s="139">
        <f>IF(AZ59=5,G59,0)</f>
        <v>0</v>
      </c>
      <c r="CZ59" s="139">
        <v>3E-05</v>
      </c>
    </row>
    <row r="60" spans="1:104" ht="12.75">
      <c r="A60" s="173">
        <v>41</v>
      </c>
      <c r="B60" s="174" t="s">
        <v>169</v>
      </c>
      <c r="C60" s="175" t="s">
        <v>170</v>
      </c>
      <c r="D60" s="176" t="s">
        <v>73</v>
      </c>
      <c r="E60" s="177">
        <v>6</v>
      </c>
      <c r="F60" s="177">
        <v>0</v>
      </c>
      <c r="G60" s="178">
        <f>E60*F60</f>
        <v>0</v>
      </c>
      <c r="O60" s="172">
        <v>2</v>
      </c>
      <c r="AA60" s="139">
        <v>12</v>
      </c>
      <c r="AB60" s="139">
        <v>7</v>
      </c>
      <c r="AC60" s="139">
        <v>41</v>
      </c>
      <c r="AZ60" s="139">
        <v>2</v>
      </c>
      <c r="BA60" s="139">
        <f>IF(AZ60=1,G60,0)</f>
        <v>0</v>
      </c>
      <c r="BB60" s="139">
        <f>IF(AZ60=2,G60,0)</f>
        <v>0</v>
      </c>
      <c r="BC60" s="139">
        <f>IF(AZ60=3,G60,0)</f>
        <v>0</v>
      </c>
      <c r="BD60" s="139">
        <f>IF(AZ60=4,G60,0)</f>
        <v>0</v>
      </c>
      <c r="BE60" s="139">
        <f>IF(AZ60=5,G60,0)</f>
        <v>0</v>
      </c>
      <c r="CZ60" s="139">
        <v>4E-05</v>
      </c>
    </row>
    <row r="61" spans="1:104" ht="12.75">
      <c r="A61" s="173">
        <v>42</v>
      </c>
      <c r="B61" s="174" t="s">
        <v>171</v>
      </c>
      <c r="C61" s="175" t="s">
        <v>172</v>
      </c>
      <c r="D61" s="176" t="s">
        <v>73</v>
      </c>
      <c r="E61" s="177">
        <v>38</v>
      </c>
      <c r="F61" s="177">
        <v>0</v>
      </c>
      <c r="G61" s="178">
        <f>E61*F61</f>
        <v>0</v>
      </c>
      <c r="O61" s="172">
        <v>2</v>
      </c>
      <c r="AA61" s="139">
        <v>12</v>
      </c>
      <c r="AB61" s="139">
        <v>7</v>
      </c>
      <c r="AC61" s="139">
        <v>42</v>
      </c>
      <c r="AZ61" s="139">
        <v>2</v>
      </c>
      <c r="BA61" s="139">
        <f>IF(AZ61=1,G61,0)</f>
        <v>0</v>
      </c>
      <c r="BB61" s="139">
        <f>IF(AZ61=2,G61,0)</f>
        <v>0</v>
      </c>
      <c r="BC61" s="139">
        <f>IF(AZ61=3,G61,0)</f>
        <v>0</v>
      </c>
      <c r="BD61" s="139">
        <f>IF(AZ61=4,G61,0)</f>
        <v>0</v>
      </c>
      <c r="BE61" s="139">
        <f>IF(AZ61=5,G61,0)</f>
        <v>0</v>
      </c>
      <c r="CZ61" s="139">
        <v>0.002</v>
      </c>
    </row>
    <row r="62" spans="1:104" ht="12.75">
      <c r="A62" s="173">
        <v>43</v>
      </c>
      <c r="B62" s="174" t="s">
        <v>173</v>
      </c>
      <c r="C62" s="175" t="s">
        <v>174</v>
      </c>
      <c r="D62" s="176" t="s">
        <v>73</v>
      </c>
      <c r="E62" s="177">
        <v>6</v>
      </c>
      <c r="F62" s="177">
        <v>0</v>
      </c>
      <c r="G62" s="178">
        <f>E62*F62</f>
        <v>0</v>
      </c>
      <c r="O62" s="172">
        <v>2</v>
      </c>
      <c r="AA62" s="139">
        <v>12</v>
      </c>
      <c r="AB62" s="139">
        <v>7</v>
      </c>
      <c r="AC62" s="139">
        <v>43</v>
      </c>
      <c r="AZ62" s="139">
        <v>2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Z62" s="139">
        <v>0.00045</v>
      </c>
    </row>
    <row r="63" spans="1:104" ht="12.75">
      <c r="A63" s="173">
        <v>44</v>
      </c>
      <c r="B63" s="174" t="s">
        <v>175</v>
      </c>
      <c r="C63" s="175" t="s">
        <v>176</v>
      </c>
      <c r="D63" s="176" t="s">
        <v>73</v>
      </c>
      <c r="E63" s="177">
        <v>101</v>
      </c>
      <c r="F63" s="177">
        <v>0</v>
      </c>
      <c r="G63" s="178">
        <f>E63*F63</f>
        <v>0</v>
      </c>
      <c r="O63" s="172">
        <v>2</v>
      </c>
      <c r="AA63" s="139">
        <v>12</v>
      </c>
      <c r="AB63" s="139">
        <v>7</v>
      </c>
      <c r="AC63" s="139">
        <v>44</v>
      </c>
      <c r="AZ63" s="139">
        <v>2</v>
      </c>
      <c r="BA63" s="139">
        <f>IF(AZ63=1,G63,0)</f>
        <v>0</v>
      </c>
      <c r="BB63" s="139">
        <f>IF(AZ63=2,G63,0)</f>
        <v>0</v>
      </c>
      <c r="BC63" s="139">
        <f>IF(AZ63=3,G63,0)</f>
        <v>0</v>
      </c>
      <c r="BD63" s="139">
        <f>IF(AZ63=4,G63,0)</f>
        <v>0</v>
      </c>
      <c r="BE63" s="139">
        <f>IF(AZ63=5,G63,0)</f>
        <v>0</v>
      </c>
      <c r="CZ63" s="139">
        <v>0.0005</v>
      </c>
    </row>
    <row r="64" spans="1:104" ht="12.75">
      <c r="A64" s="173">
        <v>45</v>
      </c>
      <c r="B64" s="174" t="s">
        <v>177</v>
      </c>
      <c r="C64" s="175" t="s">
        <v>178</v>
      </c>
      <c r="D64" s="176" t="s">
        <v>73</v>
      </c>
      <c r="E64" s="177">
        <v>101</v>
      </c>
      <c r="F64" s="177">
        <v>0</v>
      </c>
      <c r="G64" s="178">
        <f>E64*F64</f>
        <v>0</v>
      </c>
      <c r="O64" s="172">
        <v>2</v>
      </c>
      <c r="AA64" s="139">
        <v>12</v>
      </c>
      <c r="AB64" s="139">
        <v>7</v>
      </c>
      <c r="AC64" s="139">
        <v>45</v>
      </c>
      <c r="AZ64" s="139">
        <v>2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Z64" s="139">
        <v>0.002</v>
      </c>
    </row>
    <row r="65" spans="1:104" ht="12.75">
      <c r="A65" s="173">
        <v>46</v>
      </c>
      <c r="B65" s="174" t="s">
        <v>179</v>
      </c>
      <c r="C65" s="175" t="s">
        <v>180</v>
      </c>
      <c r="D65" s="176" t="s">
        <v>73</v>
      </c>
      <c r="E65" s="177">
        <v>6</v>
      </c>
      <c r="F65" s="177">
        <v>0</v>
      </c>
      <c r="G65" s="178">
        <f>E65*F65</f>
        <v>0</v>
      </c>
      <c r="O65" s="172">
        <v>2</v>
      </c>
      <c r="AA65" s="139">
        <v>12</v>
      </c>
      <c r="AB65" s="139">
        <v>7</v>
      </c>
      <c r="AC65" s="139">
        <v>46</v>
      </c>
      <c r="AZ65" s="139">
        <v>2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Z65" s="139">
        <v>0.002</v>
      </c>
    </row>
    <row r="66" spans="1:104" ht="12.75">
      <c r="A66" s="173">
        <v>47</v>
      </c>
      <c r="B66" s="174" t="s">
        <v>181</v>
      </c>
      <c r="C66" s="175" t="s">
        <v>182</v>
      </c>
      <c r="D66" s="176" t="s">
        <v>73</v>
      </c>
      <c r="E66" s="177">
        <v>15</v>
      </c>
      <c r="F66" s="177">
        <v>0</v>
      </c>
      <c r="G66" s="178">
        <f>E66*F66</f>
        <v>0</v>
      </c>
      <c r="O66" s="172">
        <v>2</v>
      </c>
      <c r="AA66" s="139">
        <v>12</v>
      </c>
      <c r="AB66" s="139">
        <v>7</v>
      </c>
      <c r="AC66" s="139">
        <v>47</v>
      </c>
      <c r="AZ66" s="139">
        <v>2</v>
      </c>
      <c r="BA66" s="139">
        <f>IF(AZ66=1,G66,0)</f>
        <v>0</v>
      </c>
      <c r="BB66" s="139">
        <f>IF(AZ66=2,G66,0)</f>
        <v>0</v>
      </c>
      <c r="BC66" s="139">
        <f>IF(AZ66=3,G66,0)</f>
        <v>0</v>
      </c>
      <c r="BD66" s="139">
        <f>IF(AZ66=4,G66,0)</f>
        <v>0</v>
      </c>
      <c r="BE66" s="139">
        <f>IF(AZ66=5,G66,0)</f>
        <v>0</v>
      </c>
      <c r="CZ66" s="139">
        <v>0.0005</v>
      </c>
    </row>
    <row r="67" spans="1:104" ht="12.75">
      <c r="A67" s="173">
        <v>48</v>
      </c>
      <c r="B67" s="174" t="s">
        <v>183</v>
      </c>
      <c r="C67" s="175" t="s">
        <v>184</v>
      </c>
      <c r="D67" s="176" t="s">
        <v>73</v>
      </c>
      <c r="E67" s="177">
        <v>92</v>
      </c>
      <c r="F67" s="177">
        <v>0</v>
      </c>
      <c r="G67" s="178">
        <f>E67*F67</f>
        <v>0</v>
      </c>
      <c r="O67" s="172">
        <v>2</v>
      </c>
      <c r="AA67" s="139">
        <v>12</v>
      </c>
      <c r="AB67" s="139">
        <v>7</v>
      </c>
      <c r="AC67" s="139">
        <v>48</v>
      </c>
      <c r="AZ67" s="139">
        <v>2</v>
      </c>
      <c r="BA67" s="139">
        <f>IF(AZ67=1,G67,0)</f>
        <v>0</v>
      </c>
      <c r="BB67" s="139">
        <f>IF(AZ67=2,G67,0)</f>
        <v>0</v>
      </c>
      <c r="BC67" s="139">
        <f>IF(AZ67=3,G67,0)</f>
        <v>0</v>
      </c>
      <c r="BD67" s="139">
        <f>IF(AZ67=4,G67,0)</f>
        <v>0</v>
      </c>
      <c r="BE67" s="139">
        <f>IF(AZ67=5,G67,0)</f>
        <v>0</v>
      </c>
      <c r="CZ67" s="139">
        <v>0.0002</v>
      </c>
    </row>
    <row r="68" spans="1:104" ht="12.75">
      <c r="A68" s="173">
        <v>49</v>
      </c>
      <c r="B68" s="174" t="s">
        <v>185</v>
      </c>
      <c r="C68" s="175" t="s">
        <v>186</v>
      </c>
      <c r="D68" s="176" t="s">
        <v>73</v>
      </c>
      <c r="E68" s="177">
        <v>2</v>
      </c>
      <c r="F68" s="177">
        <v>0</v>
      </c>
      <c r="G68" s="178">
        <f>E68*F68</f>
        <v>0</v>
      </c>
      <c r="O68" s="172">
        <v>2</v>
      </c>
      <c r="AA68" s="139">
        <v>12</v>
      </c>
      <c r="AB68" s="139">
        <v>7</v>
      </c>
      <c r="AC68" s="139">
        <v>49</v>
      </c>
      <c r="AZ68" s="139">
        <v>2</v>
      </c>
      <c r="BA68" s="139">
        <f>IF(AZ68=1,G68,0)</f>
        <v>0</v>
      </c>
      <c r="BB68" s="139">
        <f>IF(AZ68=2,G68,0)</f>
        <v>0</v>
      </c>
      <c r="BC68" s="139">
        <f>IF(AZ68=3,G68,0)</f>
        <v>0</v>
      </c>
      <c r="BD68" s="139">
        <f>IF(AZ68=4,G68,0)</f>
        <v>0</v>
      </c>
      <c r="BE68" s="139">
        <f>IF(AZ68=5,G68,0)</f>
        <v>0</v>
      </c>
      <c r="CZ68" s="139">
        <v>0.0045</v>
      </c>
    </row>
    <row r="69" spans="1:104" ht="12.75">
      <c r="A69" s="173">
        <v>50</v>
      </c>
      <c r="B69" s="174" t="s">
        <v>187</v>
      </c>
      <c r="C69" s="175" t="s">
        <v>188</v>
      </c>
      <c r="D69" s="176" t="s">
        <v>73</v>
      </c>
      <c r="E69" s="177">
        <v>4</v>
      </c>
      <c r="F69" s="177">
        <v>0</v>
      </c>
      <c r="G69" s="178">
        <f>E69*F69</f>
        <v>0</v>
      </c>
      <c r="O69" s="172">
        <v>2</v>
      </c>
      <c r="AA69" s="139">
        <v>12</v>
      </c>
      <c r="AB69" s="139">
        <v>7</v>
      </c>
      <c r="AC69" s="139">
        <v>50</v>
      </c>
      <c r="AZ69" s="139">
        <v>2</v>
      </c>
      <c r="BA69" s="139">
        <f>IF(AZ69=1,G69,0)</f>
        <v>0</v>
      </c>
      <c r="BB69" s="139">
        <f>IF(AZ69=2,G69,0)</f>
        <v>0</v>
      </c>
      <c r="BC69" s="139">
        <f>IF(AZ69=3,G69,0)</f>
        <v>0</v>
      </c>
      <c r="BD69" s="139">
        <f>IF(AZ69=4,G69,0)</f>
        <v>0</v>
      </c>
      <c r="BE69" s="139">
        <f>IF(AZ69=5,G69,0)</f>
        <v>0</v>
      </c>
      <c r="CZ69" s="139">
        <v>0.008</v>
      </c>
    </row>
    <row r="70" spans="1:104" ht="12.75">
      <c r="A70" s="173">
        <v>51</v>
      </c>
      <c r="B70" s="174" t="s">
        <v>189</v>
      </c>
      <c r="C70" s="175" t="s">
        <v>190</v>
      </c>
      <c r="D70" s="176" t="s">
        <v>73</v>
      </c>
      <c r="E70" s="177">
        <v>1</v>
      </c>
      <c r="F70" s="177">
        <v>0</v>
      </c>
      <c r="G70" s="178">
        <f>E70*F70</f>
        <v>0</v>
      </c>
      <c r="O70" s="172">
        <v>2</v>
      </c>
      <c r="AA70" s="139">
        <v>12</v>
      </c>
      <c r="AB70" s="139">
        <v>7</v>
      </c>
      <c r="AC70" s="139">
        <v>51</v>
      </c>
      <c r="AZ70" s="139">
        <v>2</v>
      </c>
      <c r="BA70" s="139">
        <f>IF(AZ70=1,G70,0)</f>
        <v>0</v>
      </c>
      <c r="BB70" s="139">
        <f>IF(AZ70=2,G70,0)</f>
        <v>0</v>
      </c>
      <c r="BC70" s="139">
        <f>IF(AZ70=3,G70,0)</f>
        <v>0</v>
      </c>
      <c r="BD70" s="139">
        <f>IF(AZ70=4,G70,0)</f>
        <v>0</v>
      </c>
      <c r="BE70" s="139">
        <f>IF(AZ70=5,G70,0)</f>
        <v>0</v>
      </c>
      <c r="CZ70" s="139">
        <v>0.001</v>
      </c>
    </row>
    <row r="71" spans="1:104" ht="12.75">
      <c r="A71" s="173">
        <v>52</v>
      </c>
      <c r="B71" s="174" t="s">
        <v>191</v>
      </c>
      <c r="C71" s="175" t="s">
        <v>192</v>
      </c>
      <c r="D71" s="176" t="s">
        <v>73</v>
      </c>
      <c r="E71" s="177">
        <v>2</v>
      </c>
      <c r="F71" s="177">
        <v>0</v>
      </c>
      <c r="G71" s="178">
        <f>E71*F71</f>
        <v>0</v>
      </c>
      <c r="O71" s="172">
        <v>2</v>
      </c>
      <c r="AA71" s="139">
        <v>12</v>
      </c>
      <c r="AB71" s="139">
        <v>7</v>
      </c>
      <c r="AC71" s="139">
        <v>52</v>
      </c>
      <c r="AZ71" s="139">
        <v>2</v>
      </c>
      <c r="BA71" s="139">
        <f>IF(AZ71=1,G71,0)</f>
        <v>0</v>
      </c>
      <c r="BB71" s="139">
        <f>IF(AZ71=2,G71,0)</f>
        <v>0</v>
      </c>
      <c r="BC71" s="139">
        <f>IF(AZ71=3,G71,0)</f>
        <v>0</v>
      </c>
      <c r="BD71" s="139">
        <f>IF(AZ71=4,G71,0)</f>
        <v>0</v>
      </c>
      <c r="BE71" s="139">
        <f>IF(AZ71=5,G71,0)</f>
        <v>0</v>
      </c>
      <c r="CZ71" s="139">
        <v>0.005</v>
      </c>
    </row>
    <row r="72" spans="1:104" ht="12.75">
      <c r="A72" s="173">
        <v>53</v>
      </c>
      <c r="B72" s="174" t="s">
        <v>193</v>
      </c>
      <c r="C72" s="175" t="s">
        <v>194</v>
      </c>
      <c r="D72" s="176" t="s">
        <v>73</v>
      </c>
      <c r="E72" s="177">
        <v>2</v>
      </c>
      <c r="F72" s="177">
        <v>0</v>
      </c>
      <c r="G72" s="178">
        <f>E72*F72</f>
        <v>0</v>
      </c>
      <c r="O72" s="172">
        <v>2</v>
      </c>
      <c r="AA72" s="139">
        <v>12</v>
      </c>
      <c r="AB72" s="139">
        <v>7</v>
      </c>
      <c r="AC72" s="139">
        <v>53</v>
      </c>
      <c r="AZ72" s="139">
        <v>2</v>
      </c>
      <c r="BA72" s="139">
        <f>IF(AZ72=1,G72,0)</f>
        <v>0</v>
      </c>
      <c r="BB72" s="139">
        <f>IF(AZ72=2,G72,0)</f>
        <v>0</v>
      </c>
      <c r="BC72" s="139">
        <f>IF(AZ72=3,G72,0)</f>
        <v>0</v>
      </c>
      <c r="BD72" s="139">
        <f>IF(AZ72=4,G72,0)</f>
        <v>0</v>
      </c>
      <c r="BE72" s="139">
        <f>IF(AZ72=5,G72,0)</f>
        <v>0</v>
      </c>
      <c r="CZ72" s="139">
        <v>0.0035</v>
      </c>
    </row>
    <row r="73" spans="1:104" ht="12.75">
      <c r="A73" s="173">
        <v>54</v>
      </c>
      <c r="B73" s="174" t="s">
        <v>195</v>
      </c>
      <c r="C73" s="175" t="s">
        <v>196</v>
      </c>
      <c r="D73" s="176" t="s">
        <v>73</v>
      </c>
      <c r="E73" s="177">
        <v>6</v>
      </c>
      <c r="F73" s="177">
        <v>0</v>
      </c>
      <c r="G73" s="178">
        <f>E73*F73</f>
        <v>0</v>
      </c>
      <c r="O73" s="172">
        <v>2</v>
      </c>
      <c r="AA73" s="139">
        <v>12</v>
      </c>
      <c r="AB73" s="139">
        <v>7</v>
      </c>
      <c r="AC73" s="139">
        <v>54</v>
      </c>
      <c r="AZ73" s="139">
        <v>2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Z73" s="139">
        <v>4E-05</v>
      </c>
    </row>
    <row r="74" spans="1:104" ht="12.75">
      <c r="A74" s="173">
        <v>55</v>
      </c>
      <c r="B74" s="174" t="s">
        <v>197</v>
      </c>
      <c r="C74" s="175" t="s">
        <v>198</v>
      </c>
      <c r="D74" s="176" t="s">
        <v>73</v>
      </c>
      <c r="E74" s="177">
        <v>107</v>
      </c>
      <c r="F74" s="177">
        <v>0</v>
      </c>
      <c r="G74" s="178">
        <f>E74*F74</f>
        <v>0</v>
      </c>
      <c r="O74" s="172">
        <v>2</v>
      </c>
      <c r="AA74" s="139">
        <v>12</v>
      </c>
      <c r="AB74" s="139">
        <v>7</v>
      </c>
      <c r="AC74" s="139">
        <v>55</v>
      </c>
      <c r="AZ74" s="139">
        <v>2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Z74" s="139">
        <v>9E-05</v>
      </c>
    </row>
    <row r="75" spans="1:104" ht="12.75">
      <c r="A75" s="173">
        <v>56</v>
      </c>
      <c r="B75" s="174" t="s">
        <v>199</v>
      </c>
      <c r="C75" s="175" t="s">
        <v>200</v>
      </c>
      <c r="D75" s="176" t="s">
        <v>73</v>
      </c>
      <c r="E75" s="177">
        <v>2</v>
      </c>
      <c r="F75" s="177">
        <v>0</v>
      </c>
      <c r="G75" s="178">
        <f>E75*F75</f>
        <v>0</v>
      </c>
      <c r="O75" s="172">
        <v>2</v>
      </c>
      <c r="AA75" s="139">
        <v>12</v>
      </c>
      <c r="AB75" s="139">
        <v>7</v>
      </c>
      <c r="AC75" s="139">
        <v>56</v>
      </c>
      <c r="AZ75" s="139">
        <v>2</v>
      </c>
      <c r="BA75" s="139">
        <f>IF(AZ75=1,G75,0)</f>
        <v>0</v>
      </c>
      <c r="BB75" s="139">
        <f>IF(AZ75=2,G75,0)</f>
        <v>0</v>
      </c>
      <c r="BC75" s="139">
        <f>IF(AZ75=3,G75,0)</f>
        <v>0</v>
      </c>
      <c r="BD75" s="139">
        <f>IF(AZ75=4,G75,0)</f>
        <v>0</v>
      </c>
      <c r="BE75" s="139">
        <f>IF(AZ75=5,G75,0)</f>
        <v>0</v>
      </c>
      <c r="CZ75" s="139">
        <v>0</v>
      </c>
    </row>
    <row r="76" spans="1:104" ht="12.75">
      <c r="A76" s="173">
        <v>57</v>
      </c>
      <c r="B76" s="174" t="s">
        <v>201</v>
      </c>
      <c r="C76" s="175" t="s">
        <v>202</v>
      </c>
      <c r="D76" s="176" t="s">
        <v>73</v>
      </c>
      <c r="E76" s="177">
        <v>4</v>
      </c>
      <c r="F76" s="177">
        <v>0</v>
      </c>
      <c r="G76" s="178">
        <f>E76*F76</f>
        <v>0</v>
      </c>
      <c r="O76" s="172">
        <v>2</v>
      </c>
      <c r="AA76" s="139">
        <v>12</v>
      </c>
      <c r="AB76" s="139">
        <v>7</v>
      </c>
      <c r="AC76" s="139">
        <v>57</v>
      </c>
      <c r="AZ76" s="139">
        <v>2</v>
      </c>
      <c r="BA76" s="139">
        <f>IF(AZ76=1,G76,0)</f>
        <v>0</v>
      </c>
      <c r="BB76" s="139">
        <f>IF(AZ76=2,G76,0)</f>
        <v>0</v>
      </c>
      <c r="BC76" s="139">
        <f>IF(AZ76=3,G76,0)</f>
        <v>0</v>
      </c>
      <c r="BD76" s="139">
        <f>IF(AZ76=4,G76,0)</f>
        <v>0</v>
      </c>
      <c r="BE76" s="139">
        <f>IF(AZ76=5,G76,0)</f>
        <v>0</v>
      </c>
      <c r="CZ76" s="139">
        <v>0.00021</v>
      </c>
    </row>
    <row r="77" spans="1:104" ht="12.75">
      <c r="A77" s="173">
        <v>58</v>
      </c>
      <c r="B77" s="174" t="s">
        <v>203</v>
      </c>
      <c r="C77" s="175" t="s">
        <v>204</v>
      </c>
      <c r="D77" s="176" t="s">
        <v>100</v>
      </c>
      <c r="E77" s="177">
        <v>0.435</v>
      </c>
      <c r="F77" s="177">
        <v>0</v>
      </c>
      <c r="G77" s="178">
        <f>E77*F77</f>
        <v>0</v>
      </c>
      <c r="O77" s="172">
        <v>2</v>
      </c>
      <c r="AA77" s="139">
        <v>12</v>
      </c>
      <c r="AB77" s="139">
        <v>7</v>
      </c>
      <c r="AC77" s="139">
        <v>58</v>
      </c>
      <c r="AZ77" s="139">
        <v>2</v>
      </c>
      <c r="BA77" s="139">
        <f>IF(AZ77=1,G77,0)</f>
        <v>0</v>
      </c>
      <c r="BB77" s="139">
        <f>IF(AZ77=2,G77,0)</f>
        <v>0</v>
      </c>
      <c r="BC77" s="139">
        <f>IF(AZ77=3,G77,0)</f>
        <v>0</v>
      </c>
      <c r="BD77" s="139">
        <f>IF(AZ77=4,G77,0)</f>
        <v>0</v>
      </c>
      <c r="BE77" s="139">
        <f>IF(AZ77=5,G77,0)</f>
        <v>0</v>
      </c>
      <c r="CZ77" s="139">
        <v>0</v>
      </c>
    </row>
    <row r="78" spans="1:104" ht="12.75">
      <c r="A78" s="173">
        <v>59</v>
      </c>
      <c r="B78" s="174" t="s">
        <v>205</v>
      </c>
      <c r="C78" s="175" t="s">
        <v>206</v>
      </c>
      <c r="D78" s="176" t="s">
        <v>100</v>
      </c>
      <c r="E78" s="177">
        <v>0.453</v>
      </c>
      <c r="F78" s="177">
        <v>0</v>
      </c>
      <c r="G78" s="178">
        <f>E78*F78</f>
        <v>0</v>
      </c>
      <c r="O78" s="172">
        <v>2</v>
      </c>
      <c r="AA78" s="139">
        <v>12</v>
      </c>
      <c r="AB78" s="139">
        <v>7</v>
      </c>
      <c r="AC78" s="139">
        <v>59</v>
      </c>
      <c r="AZ78" s="139">
        <v>2</v>
      </c>
      <c r="BA78" s="139">
        <f>IF(AZ78=1,G78,0)</f>
        <v>0</v>
      </c>
      <c r="BB78" s="139">
        <f>IF(AZ78=2,G78,0)</f>
        <v>0</v>
      </c>
      <c r="BC78" s="139">
        <f>IF(AZ78=3,G78,0)</f>
        <v>0</v>
      </c>
      <c r="BD78" s="139">
        <f>IF(AZ78=4,G78,0)</f>
        <v>0</v>
      </c>
      <c r="BE78" s="139">
        <f>IF(AZ78=5,G78,0)</f>
        <v>0</v>
      </c>
      <c r="CZ78" s="139">
        <v>0</v>
      </c>
    </row>
    <row r="79" spans="1:57" ht="12.75">
      <c r="A79" s="179"/>
      <c r="B79" s="180" t="s">
        <v>66</v>
      </c>
      <c r="C79" s="181" t="str">
        <f>CONCATENATE(B53," ",C53)</f>
        <v>734 Armatury</v>
      </c>
      <c r="D79" s="179"/>
      <c r="E79" s="182"/>
      <c r="F79" s="182"/>
      <c r="G79" s="183">
        <f>SUM(G53:G78)</f>
        <v>0</v>
      </c>
      <c r="O79" s="172">
        <v>4</v>
      </c>
      <c r="BA79" s="184">
        <f>SUM(BA53:BA78)</f>
        <v>0</v>
      </c>
      <c r="BB79" s="184">
        <f>SUM(BB53:BB78)</f>
        <v>0</v>
      </c>
      <c r="BC79" s="184">
        <f>SUM(BC53:BC78)</f>
        <v>0</v>
      </c>
      <c r="BD79" s="184">
        <f>SUM(BD53:BD78)</f>
        <v>0</v>
      </c>
      <c r="BE79" s="184">
        <f>SUM(BE53:BE78)</f>
        <v>0</v>
      </c>
    </row>
    <row r="80" spans="1:15" ht="12.75">
      <c r="A80" s="165" t="s">
        <v>65</v>
      </c>
      <c r="B80" s="166" t="s">
        <v>207</v>
      </c>
      <c r="C80" s="167" t="s">
        <v>208</v>
      </c>
      <c r="D80" s="168"/>
      <c r="E80" s="169"/>
      <c r="F80" s="169"/>
      <c r="G80" s="170"/>
      <c r="H80" s="171"/>
      <c r="I80" s="171"/>
      <c r="O80" s="172">
        <v>1</v>
      </c>
    </row>
    <row r="81" spans="1:104" ht="12.75">
      <c r="A81" s="173">
        <v>60</v>
      </c>
      <c r="B81" s="174" t="s">
        <v>209</v>
      </c>
      <c r="C81" s="175" t="s">
        <v>210</v>
      </c>
      <c r="D81" s="176" t="s">
        <v>81</v>
      </c>
      <c r="E81" s="177">
        <v>383.24</v>
      </c>
      <c r="F81" s="177">
        <v>0</v>
      </c>
      <c r="G81" s="178">
        <f>E81*F81</f>
        <v>0</v>
      </c>
      <c r="O81" s="172">
        <v>2</v>
      </c>
      <c r="AA81" s="139">
        <v>12</v>
      </c>
      <c r="AB81" s="139">
        <v>7</v>
      </c>
      <c r="AC81" s="139">
        <v>60</v>
      </c>
      <c r="AZ81" s="139">
        <v>2</v>
      </c>
      <c r="BA81" s="139">
        <f>IF(AZ81=1,G81,0)</f>
        <v>0</v>
      </c>
      <c r="BB81" s="139">
        <f>IF(AZ81=2,G81,0)</f>
        <v>0</v>
      </c>
      <c r="BC81" s="139">
        <f>IF(AZ81=3,G81,0)</f>
        <v>0</v>
      </c>
      <c r="BD81" s="139">
        <f>IF(AZ81=4,G81,0)</f>
        <v>0</v>
      </c>
      <c r="BE81" s="139">
        <f>IF(AZ81=5,G81,0)</f>
        <v>0</v>
      </c>
      <c r="CZ81" s="139">
        <v>0</v>
      </c>
    </row>
    <row r="82" spans="1:104" ht="12.75">
      <c r="A82" s="173">
        <v>61</v>
      </c>
      <c r="B82" s="174" t="s">
        <v>211</v>
      </c>
      <c r="C82" s="175" t="s">
        <v>212</v>
      </c>
      <c r="D82" s="176" t="s">
        <v>81</v>
      </c>
      <c r="E82" s="177">
        <v>383.24</v>
      </c>
      <c r="F82" s="177">
        <v>0</v>
      </c>
      <c r="G82" s="178">
        <f>E82*F82</f>
        <v>0</v>
      </c>
      <c r="O82" s="172">
        <v>2</v>
      </c>
      <c r="AA82" s="139">
        <v>12</v>
      </c>
      <c r="AB82" s="139">
        <v>7</v>
      </c>
      <c r="AC82" s="139">
        <v>61</v>
      </c>
      <c r="AZ82" s="139">
        <v>2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Z82" s="139">
        <v>0</v>
      </c>
    </row>
    <row r="83" spans="1:104" ht="12.75">
      <c r="A83" s="173">
        <v>62</v>
      </c>
      <c r="B83" s="174" t="s">
        <v>213</v>
      </c>
      <c r="C83" s="175" t="s">
        <v>214</v>
      </c>
      <c r="D83" s="176" t="s">
        <v>81</v>
      </c>
      <c r="E83" s="177">
        <v>383.24</v>
      </c>
      <c r="F83" s="177">
        <v>0</v>
      </c>
      <c r="G83" s="178">
        <f>E83*F83</f>
        <v>0</v>
      </c>
      <c r="O83" s="172">
        <v>2</v>
      </c>
      <c r="AA83" s="139">
        <v>12</v>
      </c>
      <c r="AB83" s="139">
        <v>7</v>
      </c>
      <c r="AC83" s="139">
        <v>62</v>
      </c>
      <c r="AZ83" s="139">
        <v>2</v>
      </c>
      <c r="BA83" s="139">
        <f>IF(AZ83=1,G83,0)</f>
        <v>0</v>
      </c>
      <c r="BB83" s="139">
        <f>IF(AZ83=2,G83,0)</f>
        <v>0</v>
      </c>
      <c r="BC83" s="139">
        <f>IF(AZ83=3,G83,0)</f>
        <v>0</v>
      </c>
      <c r="BD83" s="139">
        <f>IF(AZ83=4,G83,0)</f>
        <v>0</v>
      </c>
      <c r="BE83" s="139">
        <f>IF(AZ83=5,G83,0)</f>
        <v>0</v>
      </c>
      <c r="CZ83" s="139">
        <v>0</v>
      </c>
    </row>
    <row r="84" spans="1:104" ht="12.75">
      <c r="A84" s="173">
        <v>63</v>
      </c>
      <c r="B84" s="174" t="s">
        <v>215</v>
      </c>
      <c r="C84" s="175" t="s">
        <v>216</v>
      </c>
      <c r="D84" s="176" t="s">
        <v>81</v>
      </c>
      <c r="E84" s="177">
        <v>383.24</v>
      </c>
      <c r="F84" s="177">
        <v>0</v>
      </c>
      <c r="G84" s="178">
        <f>E84*F84</f>
        <v>0</v>
      </c>
      <c r="O84" s="172">
        <v>2</v>
      </c>
      <c r="AA84" s="139">
        <v>12</v>
      </c>
      <c r="AB84" s="139">
        <v>7</v>
      </c>
      <c r="AC84" s="139">
        <v>63</v>
      </c>
      <c r="AZ84" s="139">
        <v>2</v>
      </c>
      <c r="BA84" s="139">
        <f>IF(AZ84=1,G84,0)</f>
        <v>0</v>
      </c>
      <c r="BB84" s="139">
        <f>IF(AZ84=2,G84,0)</f>
        <v>0</v>
      </c>
      <c r="BC84" s="139">
        <f>IF(AZ84=3,G84,0)</f>
        <v>0</v>
      </c>
      <c r="BD84" s="139">
        <f>IF(AZ84=4,G84,0)</f>
        <v>0</v>
      </c>
      <c r="BE84" s="139">
        <f>IF(AZ84=5,G84,0)</f>
        <v>0</v>
      </c>
      <c r="CZ84" s="139">
        <v>0</v>
      </c>
    </row>
    <row r="85" spans="1:104" ht="12.75">
      <c r="A85" s="173">
        <v>64</v>
      </c>
      <c r="B85" s="174" t="s">
        <v>217</v>
      </c>
      <c r="C85" s="175" t="s">
        <v>218</v>
      </c>
      <c r="D85" s="176" t="s">
        <v>81</v>
      </c>
      <c r="E85" s="177">
        <v>5.1</v>
      </c>
      <c r="F85" s="177">
        <v>0</v>
      </c>
      <c r="G85" s="178">
        <f>E85*F85</f>
        <v>0</v>
      </c>
      <c r="O85" s="172">
        <v>2</v>
      </c>
      <c r="AA85" s="139">
        <v>12</v>
      </c>
      <c r="AB85" s="139">
        <v>7</v>
      </c>
      <c r="AC85" s="139">
        <v>64</v>
      </c>
      <c r="AZ85" s="139">
        <v>2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Z85" s="139">
        <v>0.03669</v>
      </c>
    </row>
    <row r="86" spans="1:104" ht="12.75">
      <c r="A86" s="173">
        <v>65</v>
      </c>
      <c r="B86" s="174" t="s">
        <v>219</v>
      </c>
      <c r="C86" s="175" t="s">
        <v>220</v>
      </c>
      <c r="D86" s="176" t="s">
        <v>81</v>
      </c>
      <c r="E86" s="177">
        <v>5.1</v>
      </c>
      <c r="F86" s="177">
        <v>0</v>
      </c>
      <c r="G86" s="178">
        <f>E86*F86</f>
        <v>0</v>
      </c>
      <c r="O86" s="172">
        <v>2</v>
      </c>
      <c r="AA86" s="139">
        <v>12</v>
      </c>
      <c r="AB86" s="139">
        <v>7</v>
      </c>
      <c r="AC86" s="139">
        <v>65</v>
      </c>
      <c r="AZ86" s="139">
        <v>2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Z86" s="139">
        <v>0.01457</v>
      </c>
    </row>
    <row r="87" spans="1:104" ht="12.75">
      <c r="A87" s="173">
        <v>66</v>
      </c>
      <c r="B87" s="174" t="s">
        <v>221</v>
      </c>
      <c r="C87" s="175" t="s">
        <v>222</v>
      </c>
      <c r="D87" s="176" t="s">
        <v>100</v>
      </c>
      <c r="E87" s="177">
        <v>9.121</v>
      </c>
      <c r="F87" s="177">
        <v>0</v>
      </c>
      <c r="G87" s="178">
        <f>E87*F87</f>
        <v>0</v>
      </c>
      <c r="O87" s="172">
        <v>2</v>
      </c>
      <c r="AA87" s="139">
        <v>12</v>
      </c>
      <c r="AB87" s="139">
        <v>7</v>
      </c>
      <c r="AC87" s="139">
        <v>66</v>
      </c>
      <c r="AZ87" s="139">
        <v>2</v>
      </c>
      <c r="BA87" s="139">
        <f>IF(AZ87=1,G87,0)</f>
        <v>0</v>
      </c>
      <c r="BB87" s="139">
        <f>IF(AZ87=2,G87,0)</f>
        <v>0</v>
      </c>
      <c r="BC87" s="139">
        <f>IF(AZ87=3,G87,0)</f>
        <v>0</v>
      </c>
      <c r="BD87" s="139">
        <f>IF(AZ87=4,G87,0)</f>
        <v>0</v>
      </c>
      <c r="BE87" s="139">
        <f>IF(AZ87=5,G87,0)</f>
        <v>0</v>
      </c>
      <c r="CZ87" s="139">
        <v>0</v>
      </c>
    </row>
    <row r="88" spans="1:104" ht="12.75">
      <c r="A88" s="173">
        <v>67</v>
      </c>
      <c r="B88" s="174" t="s">
        <v>223</v>
      </c>
      <c r="C88" s="175" t="s">
        <v>224</v>
      </c>
      <c r="D88" s="176" t="s">
        <v>100</v>
      </c>
      <c r="E88" s="177">
        <v>9.121</v>
      </c>
      <c r="F88" s="177">
        <v>0</v>
      </c>
      <c r="G88" s="178">
        <f>E88*F88</f>
        <v>0</v>
      </c>
      <c r="O88" s="172">
        <v>2</v>
      </c>
      <c r="AA88" s="139">
        <v>12</v>
      </c>
      <c r="AB88" s="139">
        <v>7</v>
      </c>
      <c r="AC88" s="139">
        <v>67</v>
      </c>
      <c r="AZ88" s="139">
        <v>2</v>
      </c>
      <c r="BA88" s="139">
        <f>IF(AZ88=1,G88,0)</f>
        <v>0</v>
      </c>
      <c r="BB88" s="139">
        <f>IF(AZ88=2,G88,0)</f>
        <v>0</v>
      </c>
      <c r="BC88" s="139">
        <f>IF(AZ88=3,G88,0)</f>
        <v>0</v>
      </c>
      <c r="BD88" s="139">
        <f>IF(AZ88=4,G88,0)</f>
        <v>0</v>
      </c>
      <c r="BE88" s="139">
        <f>IF(AZ88=5,G88,0)</f>
        <v>0</v>
      </c>
      <c r="CZ88" s="139">
        <v>0</v>
      </c>
    </row>
    <row r="89" spans="1:57" ht="12.75">
      <c r="A89" s="179"/>
      <c r="B89" s="180" t="s">
        <v>66</v>
      </c>
      <c r="C89" s="181" t="str">
        <f>CONCATENATE(B80," ",C80)</f>
        <v>735 Otopná tělesa</v>
      </c>
      <c r="D89" s="179"/>
      <c r="E89" s="182"/>
      <c r="F89" s="182"/>
      <c r="G89" s="183">
        <f>SUM(G80:G88)</f>
        <v>0</v>
      </c>
      <c r="O89" s="172">
        <v>4</v>
      </c>
      <c r="BA89" s="184">
        <f>SUM(BA80:BA88)</f>
        <v>0</v>
      </c>
      <c r="BB89" s="184">
        <f>SUM(BB80:BB88)</f>
        <v>0</v>
      </c>
      <c r="BC89" s="184">
        <f>SUM(BC80:BC88)</f>
        <v>0</v>
      </c>
      <c r="BD89" s="184">
        <f>SUM(BD80:BD88)</f>
        <v>0</v>
      </c>
      <c r="BE89" s="184">
        <f>SUM(BE80:BE88)</f>
        <v>0</v>
      </c>
    </row>
    <row r="90" spans="1:15" ht="12.75">
      <c r="A90" s="165" t="s">
        <v>65</v>
      </c>
      <c r="B90" s="166" t="s">
        <v>225</v>
      </c>
      <c r="C90" s="167" t="s">
        <v>226</v>
      </c>
      <c r="D90" s="168"/>
      <c r="E90" s="169"/>
      <c r="F90" s="169"/>
      <c r="G90" s="170"/>
      <c r="H90" s="171"/>
      <c r="I90" s="171"/>
      <c r="O90" s="172">
        <v>1</v>
      </c>
    </row>
    <row r="91" spans="1:104" ht="12.75">
      <c r="A91" s="173">
        <v>68</v>
      </c>
      <c r="B91" s="174" t="s">
        <v>227</v>
      </c>
      <c r="C91" s="175" t="s">
        <v>228</v>
      </c>
      <c r="D91" s="176" t="s">
        <v>229</v>
      </c>
      <c r="E91" s="177">
        <v>450</v>
      </c>
      <c r="F91" s="177">
        <v>0</v>
      </c>
      <c r="G91" s="178">
        <f>E91*F91</f>
        <v>0</v>
      </c>
      <c r="O91" s="172">
        <v>2</v>
      </c>
      <c r="AA91" s="139">
        <v>12</v>
      </c>
      <c r="AB91" s="139">
        <v>7</v>
      </c>
      <c r="AC91" s="139">
        <v>68</v>
      </c>
      <c r="AZ91" s="139">
        <v>2</v>
      </c>
      <c r="BA91" s="139">
        <f>IF(AZ91=1,G91,0)</f>
        <v>0</v>
      </c>
      <c r="BB91" s="139">
        <f>IF(AZ91=2,G91,0)</f>
        <v>0</v>
      </c>
      <c r="BC91" s="139">
        <f>IF(AZ91=3,G91,0)</f>
        <v>0</v>
      </c>
      <c r="BD91" s="139">
        <f>IF(AZ91=4,G91,0)</f>
        <v>0</v>
      </c>
      <c r="BE91" s="139">
        <f>IF(AZ91=5,G91,0)</f>
        <v>0</v>
      </c>
      <c r="CZ91" s="139">
        <v>9E-05</v>
      </c>
    </row>
    <row r="92" spans="1:104" ht="12.75">
      <c r="A92" s="173">
        <v>69</v>
      </c>
      <c r="B92" s="174" t="s">
        <v>230</v>
      </c>
      <c r="C92" s="175" t="s">
        <v>231</v>
      </c>
      <c r="D92" s="176" t="s">
        <v>100</v>
      </c>
      <c r="E92" s="177">
        <v>0.45</v>
      </c>
      <c r="F92" s="177">
        <v>0</v>
      </c>
      <c r="G92" s="178">
        <f>E92*F92</f>
        <v>0</v>
      </c>
      <c r="O92" s="172">
        <v>2</v>
      </c>
      <c r="AA92" s="139">
        <v>12</v>
      </c>
      <c r="AB92" s="139">
        <v>7</v>
      </c>
      <c r="AC92" s="139">
        <v>69</v>
      </c>
      <c r="AZ92" s="139">
        <v>2</v>
      </c>
      <c r="BA92" s="139">
        <f>IF(AZ92=1,G92,0)</f>
        <v>0</v>
      </c>
      <c r="BB92" s="139">
        <f>IF(AZ92=2,G92,0)</f>
        <v>0</v>
      </c>
      <c r="BC92" s="139">
        <f>IF(AZ92=3,G92,0)</f>
        <v>0</v>
      </c>
      <c r="BD92" s="139">
        <f>IF(AZ92=4,G92,0)</f>
        <v>0</v>
      </c>
      <c r="BE92" s="139">
        <f>IF(AZ92=5,G92,0)</f>
        <v>0</v>
      </c>
      <c r="CZ92" s="139">
        <v>0</v>
      </c>
    </row>
    <row r="93" spans="1:57" ht="12.75">
      <c r="A93" s="179"/>
      <c r="B93" s="180" t="s">
        <v>66</v>
      </c>
      <c r="C93" s="181" t="str">
        <f>CONCATENATE(B90," ",C90)</f>
        <v>767 Konstrukce zámečnické</v>
      </c>
      <c r="D93" s="179"/>
      <c r="E93" s="182"/>
      <c r="F93" s="182"/>
      <c r="G93" s="183">
        <f>SUM(G90:G92)</f>
        <v>0</v>
      </c>
      <c r="O93" s="172">
        <v>4</v>
      </c>
      <c r="BA93" s="184">
        <f>SUM(BA90:BA92)</f>
        <v>0</v>
      </c>
      <c r="BB93" s="184">
        <f>SUM(BB90:BB92)</f>
        <v>0</v>
      </c>
      <c r="BC93" s="184">
        <f>SUM(BC90:BC92)</f>
        <v>0</v>
      </c>
      <c r="BD93" s="184">
        <f>SUM(BD90:BD92)</f>
        <v>0</v>
      </c>
      <c r="BE93" s="184">
        <f>SUM(BE90:BE92)</f>
        <v>0</v>
      </c>
    </row>
    <row r="94" spans="1:15" ht="12.75">
      <c r="A94" s="165" t="s">
        <v>65</v>
      </c>
      <c r="B94" s="166" t="s">
        <v>232</v>
      </c>
      <c r="C94" s="167" t="s">
        <v>233</v>
      </c>
      <c r="D94" s="168"/>
      <c r="E94" s="169"/>
      <c r="F94" s="169"/>
      <c r="G94" s="170"/>
      <c r="H94" s="171"/>
      <c r="I94" s="171"/>
      <c r="O94" s="172">
        <v>1</v>
      </c>
    </row>
    <row r="95" spans="1:104" ht="12.75">
      <c r="A95" s="173">
        <v>70</v>
      </c>
      <c r="B95" s="174" t="s">
        <v>234</v>
      </c>
      <c r="C95" s="175" t="s">
        <v>235</v>
      </c>
      <c r="D95" s="176" t="s">
        <v>113</v>
      </c>
      <c r="E95" s="177">
        <v>1125</v>
      </c>
      <c r="F95" s="177">
        <v>0</v>
      </c>
      <c r="G95" s="178">
        <f>E95*F95</f>
        <v>0</v>
      </c>
      <c r="O95" s="172">
        <v>2</v>
      </c>
      <c r="AA95" s="139">
        <v>12</v>
      </c>
      <c r="AB95" s="139">
        <v>7</v>
      </c>
      <c r="AC95" s="139">
        <v>70</v>
      </c>
      <c r="AZ95" s="139">
        <v>2</v>
      </c>
      <c r="BA95" s="139">
        <f>IF(AZ95=1,G95,0)</f>
        <v>0</v>
      </c>
      <c r="BB95" s="139">
        <f>IF(AZ95=2,G95,0)</f>
        <v>0</v>
      </c>
      <c r="BC95" s="139">
        <f>IF(AZ95=3,G95,0)</f>
        <v>0</v>
      </c>
      <c r="BD95" s="139">
        <f>IF(AZ95=4,G95,0)</f>
        <v>0</v>
      </c>
      <c r="BE95" s="139">
        <f>IF(AZ95=5,G95,0)</f>
        <v>0</v>
      </c>
      <c r="CZ95" s="139">
        <v>7E-05</v>
      </c>
    </row>
    <row r="96" spans="1:104" ht="12.75">
      <c r="A96" s="173">
        <v>71</v>
      </c>
      <c r="B96" s="174" t="s">
        <v>236</v>
      </c>
      <c r="C96" s="175" t="s">
        <v>237</v>
      </c>
      <c r="D96" s="176" t="s">
        <v>81</v>
      </c>
      <c r="E96" s="177">
        <v>383.24</v>
      </c>
      <c r="F96" s="177">
        <v>0</v>
      </c>
      <c r="G96" s="178">
        <f>E96*F96</f>
        <v>0</v>
      </c>
      <c r="O96" s="172">
        <v>2</v>
      </c>
      <c r="AA96" s="139">
        <v>12</v>
      </c>
      <c r="AB96" s="139">
        <v>7</v>
      </c>
      <c r="AC96" s="139">
        <v>71</v>
      </c>
      <c r="AZ96" s="139">
        <v>2</v>
      </c>
      <c r="BA96" s="139">
        <f>IF(AZ96=1,G96,0)</f>
        <v>0</v>
      </c>
      <c r="BB96" s="139">
        <f>IF(AZ96=2,G96,0)</f>
        <v>0</v>
      </c>
      <c r="BC96" s="139">
        <f>IF(AZ96=3,G96,0)</f>
        <v>0</v>
      </c>
      <c r="BD96" s="139">
        <f>IF(AZ96=4,G96,0)</f>
        <v>0</v>
      </c>
      <c r="BE96" s="139">
        <f>IF(AZ96=5,G96,0)</f>
        <v>0</v>
      </c>
      <c r="CZ96" s="139">
        <v>0.0005</v>
      </c>
    </row>
    <row r="97" spans="1:57" ht="12.75">
      <c r="A97" s="179"/>
      <c r="B97" s="180" t="s">
        <v>66</v>
      </c>
      <c r="C97" s="181" t="str">
        <f>CONCATENATE(B94," ",C94)</f>
        <v>783 Nátěry</v>
      </c>
      <c r="D97" s="179"/>
      <c r="E97" s="182"/>
      <c r="F97" s="182"/>
      <c r="G97" s="183">
        <f>SUM(G94:G96)</f>
        <v>0</v>
      </c>
      <c r="O97" s="172">
        <v>4</v>
      </c>
      <c r="BA97" s="184">
        <f>SUM(BA94:BA96)</f>
        <v>0</v>
      </c>
      <c r="BB97" s="184">
        <f>SUM(BB94:BB96)</f>
        <v>0</v>
      </c>
      <c r="BC97" s="184">
        <f>SUM(BC94:BC96)</f>
        <v>0</v>
      </c>
      <c r="BD97" s="184">
        <f>SUM(BD94:BD96)</f>
        <v>0</v>
      </c>
      <c r="BE97" s="184">
        <f>SUM(BE94:BE96)</f>
        <v>0</v>
      </c>
    </row>
    <row r="98" spans="1:7" ht="12.75">
      <c r="A98" s="140"/>
      <c r="B98" s="140"/>
      <c r="C98" s="140"/>
      <c r="D98" s="140"/>
      <c r="E98" s="140"/>
      <c r="F98" s="140"/>
      <c r="G98" s="140"/>
    </row>
    <row r="99" ht="12.75">
      <c r="E99" s="139"/>
    </row>
    <row r="100" ht="12.75">
      <c r="E100" s="139"/>
    </row>
    <row r="101" ht="12.75">
      <c r="E101" s="139"/>
    </row>
    <row r="102" ht="12.75">
      <c r="E102" s="139"/>
    </row>
    <row r="103" ht="12.75">
      <c r="E103" s="139"/>
    </row>
    <row r="104" ht="12.75">
      <c r="E104" s="139"/>
    </row>
    <row r="105" ht="12.75">
      <c r="E105" s="139"/>
    </row>
    <row r="106" ht="12.75">
      <c r="E106" s="139"/>
    </row>
    <row r="107" ht="12.75">
      <c r="E107" s="139"/>
    </row>
    <row r="108" ht="12.75">
      <c r="E108" s="139"/>
    </row>
    <row r="109" ht="12.75">
      <c r="E109" s="139"/>
    </row>
    <row r="110" ht="12.75">
      <c r="E110" s="139"/>
    </row>
    <row r="111" ht="12.75">
      <c r="E111" s="139"/>
    </row>
    <row r="112" ht="12.75">
      <c r="E112" s="139"/>
    </row>
    <row r="113" ht="12.75">
      <c r="E113" s="139"/>
    </row>
    <row r="114" ht="12.75">
      <c r="E114" s="139"/>
    </row>
    <row r="115" ht="12.75">
      <c r="E115" s="139"/>
    </row>
    <row r="116" ht="12.75">
      <c r="E116" s="139"/>
    </row>
    <row r="117" ht="12.75">
      <c r="E117" s="139"/>
    </row>
    <row r="118" ht="12.75">
      <c r="E118" s="139"/>
    </row>
    <row r="119" ht="12.75">
      <c r="E119" s="139"/>
    </row>
    <row r="120" ht="12.75">
      <c r="E120" s="139"/>
    </row>
    <row r="121" spans="1:7" ht="12.75">
      <c r="A121" s="185"/>
      <c r="B121" s="185"/>
      <c r="C121" s="185"/>
      <c r="D121" s="185"/>
      <c r="E121" s="185"/>
      <c r="F121" s="185"/>
      <c r="G121" s="185"/>
    </row>
    <row r="122" spans="1:7" ht="12.75">
      <c r="A122" s="185"/>
      <c r="B122" s="185"/>
      <c r="C122" s="185"/>
      <c r="D122" s="185"/>
      <c r="E122" s="185"/>
      <c r="F122" s="185"/>
      <c r="G122" s="185"/>
    </row>
    <row r="123" spans="1:7" ht="12.75">
      <c r="A123" s="185"/>
      <c r="B123" s="185"/>
      <c r="C123" s="185"/>
      <c r="D123" s="185"/>
      <c r="E123" s="185"/>
      <c r="F123" s="185"/>
      <c r="G123" s="185"/>
    </row>
    <row r="124" spans="1:7" ht="12.75">
      <c r="A124" s="185"/>
      <c r="B124" s="185"/>
      <c r="C124" s="185"/>
      <c r="D124" s="185"/>
      <c r="E124" s="185"/>
      <c r="F124" s="185"/>
      <c r="G124" s="185"/>
    </row>
    <row r="125" ht="12.75">
      <c r="E125" s="139"/>
    </row>
    <row r="126" ht="12.75">
      <c r="E126" s="139"/>
    </row>
    <row r="127" ht="12.75">
      <c r="E127" s="139"/>
    </row>
    <row r="128" ht="12.75">
      <c r="E128" s="139"/>
    </row>
    <row r="129" ht="12.75">
      <c r="E129" s="139"/>
    </row>
    <row r="130" ht="12.75">
      <c r="E130" s="139"/>
    </row>
    <row r="131" ht="12.75">
      <c r="E131" s="139"/>
    </row>
    <row r="132" ht="12.75">
      <c r="E132" s="139"/>
    </row>
    <row r="133" ht="12.75">
      <c r="E133" s="139"/>
    </row>
    <row r="134" ht="12.75">
      <c r="E134" s="139"/>
    </row>
    <row r="135" ht="12.75">
      <c r="E135" s="139"/>
    </row>
    <row r="136" ht="12.75">
      <c r="E136" s="139"/>
    </row>
    <row r="137" ht="12.75">
      <c r="E137" s="139"/>
    </row>
    <row r="138" ht="12.75">
      <c r="E138" s="139"/>
    </row>
    <row r="139" ht="12.75">
      <c r="E139" s="139"/>
    </row>
    <row r="140" ht="12.75">
      <c r="E140" s="139"/>
    </row>
    <row r="141" ht="12.75">
      <c r="E141" s="139"/>
    </row>
    <row r="142" ht="12.75">
      <c r="E142" s="139"/>
    </row>
    <row r="143" ht="12.75">
      <c r="E143" s="139"/>
    </row>
    <row r="144" ht="12.75">
      <c r="E144" s="139"/>
    </row>
    <row r="145" ht="12.75">
      <c r="E145" s="139"/>
    </row>
    <row r="146" ht="12.75">
      <c r="E146" s="139"/>
    </row>
    <row r="147" ht="12.75">
      <c r="E147" s="139"/>
    </row>
    <row r="148" ht="12.75">
      <c r="E148" s="139"/>
    </row>
    <row r="149" ht="12.75">
      <c r="E149" s="139"/>
    </row>
    <row r="150" ht="12.75">
      <c r="E150" s="139"/>
    </row>
    <row r="151" ht="12.75">
      <c r="E151" s="139"/>
    </row>
    <row r="152" ht="12.75">
      <c r="E152" s="139"/>
    </row>
    <row r="153" ht="12.75">
      <c r="E153" s="139"/>
    </row>
    <row r="154" ht="12.75">
      <c r="E154" s="139"/>
    </row>
    <row r="155" ht="12.75">
      <c r="E155" s="139"/>
    </row>
    <row r="156" spans="1:2" ht="12.75">
      <c r="A156" s="186"/>
      <c r="B156" s="186"/>
    </row>
    <row r="157" spans="1:7" ht="12.75">
      <c r="A157" s="185"/>
      <c r="B157" s="185"/>
      <c r="C157" s="188"/>
      <c r="D157" s="188"/>
      <c r="E157" s="189"/>
      <c r="F157" s="188"/>
      <c r="G157" s="190"/>
    </row>
    <row r="158" spans="1:7" ht="12.75">
      <c r="A158" s="191"/>
      <c r="B158" s="191"/>
      <c r="C158" s="185"/>
      <c r="D158" s="185"/>
      <c r="E158" s="192"/>
      <c r="F158" s="185"/>
      <c r="G158" s="185"/>
    </row>
    <row r="159" spans="1:7" ht="12.75">
      <c r="A159" s="185"/>
      <c r="B159" s="185"/>
      <c r="C159" s="185"/>
      <c r="D159" s="185"/>
      <c r="E159" s="192"/>
      <c r="F159" s="185"/>
      <c r="G159" s="185"/>
    </row>
    <row r="160" spans="1:7" ht="12.75">
      <c r="A160" s="185"/>
      <c r="B160" s="185"/>
      <c r="C160" s="185"/>
      <c r="D160" s="185"/>
      <c r="E160" s="192"/>
      <c r="F160" s="185"/>
      <c r="G160" s="185"/>
    </row>
    <row r="161" spans="1:7" ht="12.75">
      <c r="A161" s="185"/>
      <c r="B161" s="185"/>
      <c r="C161" s="185"/>
      <c r="D161" s="185"/>
      <c r="E161" s="192"/>
      <c r="F161" s="185"/>
      <c r="G161" s="185"/>
    </row>
    <row r="162" spans="1:7" ht="12.75">
      <c r="A162" s="185"/>
      <c r="B162" s="185"/>
      <c r="C162" s="185"/>
      <c r="D162" s="185"/>
      <c r="E162" s="192"/>
      <c r="F162" s="185"/>
      <c r="G162" s="185"/>
    </row>
    <row r="163" spans="1:7" ht="12.75">
      <c r="A163" s="185"/>
      <c r="B163" s="185"/>
      <c r="C163" s="185"/>
      <c r="D163" s="185"/>
      <c r="E163" s="192"/>
      <c r="F163" s="185"/>
      <c r="G163" s="185"/>
    </row>
    <row r="164" spans="1:7" ht="12.75">
      <c r="A164" s="185"/>
      <c r="B164" s="185"/>
      <c r="C164" s="185"/>
      <c r="D164" s="185"/>
      <c r="E164" s="192"/>
      <c r="F164" s="185"/>
      <c r="G164" s="185"/>
    </row>
    <row r="165" spans="1:7" ht="12.75">
      <c r="A165" s="185"/>
      <c r="B165" s="185"/>
      <c r="C165" s="185"/>
      <c r="D165" s="185"/>
      <c r="E165" s="192"/>
      <c r="F165" s="185"/>
      <c r="G165" s="185"/>
    </row>
    <row r="166" spans="1:7" ht="12.75">
      <c r="A166" s="185"/>
      <c r="B166" s="185"/>
      <c r="C166" s="185"/>
      <c r="D166" s="185"/>
      <c r="E166" s="192"/>
      <c r="F166" s="185"/>
      <c r="G166" s="185"/>
    </row>
    <row r="167" spans="1:7" ht="12.75">
      <c r="A167" s="185"/>
      <c r="B167" s="185"/>
      <c r="C167" s="185"/>
      <c r="D167" s="185"/>
      <c r="E167" s="192"/>
      <c r="F167" s="185"/>
      <c r="G167" s="185"/>
    </row>
    <row r="168" spans="1:7" ht="12.75">
      <c r="A168" s="185"/>
      <c r="B168" s="185"/>
      <c r="C168" s="185"/>
      <c r="D168" s="185"/>
      <c r="E168" s="192"/>
      <c r="F168" s="185"/>
      <c r="G168" s="185"/>
    </row>
    <row r="169" spans="1:7" ht="12.75">
      <c r="A169" s="185"/>
      <c r="B169" s="185"/>
      <c r="C169" s="185"/>
      <c r="D169" s="185"/>
      <c r="E169" s="192"/>
      <c r="F169" s="185"/>
      <c r="G169" s="185"/>
    </row>
    <row r="170" spans="1:7" ht="12.75">
      <c r="A170" s="185"/>
      <c r="B170" s="185"/>
      <c r="C170" s="185"/>
      <c r="D170" s="185"/>
      <c r="E170" s="192"/>
      <c r="F170" s="185"/>
      <c r="G170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Fanda</dc:creator>
  <cp:keywords/>
  <dc:description/>
  <cp:lastModifiedBy>Fanda</cp:lastModifiedBy>
  <dcterms:created xsi:type="dcterms:W3CDTF">2017-11-29T12:58:07Z</dcterms:created>
  <dcterms:modified xsi:type="dcterms:W3CDTF">2017-11-29T12:59:38Z</dcterms:modified>
  <cp:category/>
  <cp:version/>
  <cp:contentType/>
  <cp:contentStatus/>
</cp:coreProperties>
</file>