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6" windowWidth="14976" windowHeight="7896"/>
  </bookViews>
  <sheets>
    <sheet name="List1" sheetId="1" r:id="rId1"/>
    <sheet name="List2" sheetId="2" r:id="rId2"/>
    <sheet name="List3" sheetId="3" r:id="rId3"/>
  </sheets>
  <definedNames>
    <definedName name="_xlnm.Print_Titles" localSheetId="0">List1!$1:$1</definedName>
  </definedNames>
  <calcPr calcId="145621"/>
</workbook>
</file>

<file path=xl/calcChain.xml><?xml version="1.0" encoding="utf-8"?>
<calcChain xmlns="http://schemas.openxmlformats.org/spreadsheetml/2006/main">
  <c r="G69" i="1" l="1"/>
  <c r="H69" i="1"/>
  <c r="G68" i="1"/>
  <c r="H68" i="1" s="1"/>
  <c r="G67" i="1"/>
  <c r="H67" i="1"/>
  <c r="G40" i="1" l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39" i="1"/>
  <c r="H39" i="1" s="1"/>
  <c r="G9" i="1" l="1"/>
  <c r="H9" i="1" s="1"/>
  <c r="G3" i="1" l="1"/>
  <c r="H3" i="1" l="1"/>
  <c r="G34" i="1"/>
  <c r="H34" i="1" s="1"/>
  <c r="G35" i="1"/>
  <c r="H35" i="1" s="1"/>
  <c r="G36" i="1"/>
  <c r="H36" i="1" s="1"/>
  <c r="G37" i="1"/>
  <c r="H37" i="1" s="1"/>
  <c r="G38" i="1"/>
  <c r="H38" i="1" s="1"/>
  <c r="G66" i="1"/>
  <c r="H66" i="1" s="1"/>
  <c r="G32" i="1" l="1"/>
  <c r="G29" i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4" i="1"/>
  <c r="G5" i="1"/>
  <c r="H5" i="1" s="1"/>
  <c r="G6" i="1"/>
  <c r="H6" i="1" s="1"/>
  <c r="G7" i="1"/>
  <c r="H7" i="1" s="1"/>
  <c r="G8" i="1"/>
  <c r="H8" i="1" s="1"/>
  <c r="G10" i="1"/>
  <c r="H10" i="1" s="1"/>
  <c r="G11" i="1"/>
  <c r="H11" i="1" s="1"/>
  <c r="G12" i="1"/>
  <c r="H12" i="1" s="1"/>
  <c r="G13" i="1"/>
  <c r="H13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30" i="1"/>
  <c r="H30" i="1" s="1"/>
  <c r="G31" i="1"/>
  <c r="H31" i="1" s="1"/>
  <c r="G33" i="1"/>
  <c r="H33" i="1" s="1"/>
  <c r="G70" i="1" l="1"/>
  <c r="H29" i="1"/>
  <c r="I32" i="1" s="1"/>
  <c r="H32" i="1"/>
  <c r="I35" i="1" s="1"/>
  <c r="H4" i="1"/>
  <c r="I30" i="1"/>
  <c r="I12" i="1"/>
  <c r="H70" i="1" l="1"/>
  <c r="I18" i="1"/>
  <c r="I36" i="1"/>
  <c r="I38" i="1"/>
  <c r="I29" i="1"/>
  <c r="I17" i="1"/>
  <c r="I7" i="1" l="1"/>
  <c r="I31" i="1" l="1"/>
  <c r="I33" i="1"/>
  <c r="I9" i="1"/>
  <c r="I44" i="1" l="1"/>
  <c r="I34" i="1"/>
  <c r="I28" i="1"/>
  <c r="I27" i="1"/>
  <c r="I26" i="1"/>
  <c r="I23" i="1"/>
  <c r="I22" i="1"/>
  <c r="I20" i="1"/>
  <c r="I37" i="1"/>
  <c r="I14" i="1"/>
  <c r="I13" i="1"/>
  <c r="I11" i="1"/>
  <c r="I8" i="1" l="1"/>
  <c r="I3" i="1" l="1"/>
  <c r="I48" i="1" s="1"/>
</calcChain>
</file>

<file path=xl/sharedStrings.xml><?xml version="1.0" encoding="utf-8"?>
<sst xmlns="http://schemas.openxmlformats.org/spreadsheetml/2006/main" count="220" uniqueCount="148">
  <si>
    <t>měrná jednotka</t>
  </si>
  <si>
    <t>ks</t>
  </si>
  <si>
    <t>cena za položku bez DPH</t>
  </si>
  <si>
    <t>cena za položky s DPH po dobu plnění rámcové smlouvy</t>
  </si>
  <si>
    <t>Zpracoval:</t>
  </si>
  <si>
    <t>bližší specifikace</t>
  </si>
  <si>
    <t>materiál</t>
  </si>
  <si>
    <t>doplní uchazeč</t>
  </si>
  <si>
    <t>cena celkem :</t>
  </si>
  <si>
    <t>cena za dodávku bez DPH</t>
  </si>
  <si>
    <t xml:space="preserve">cena za dodávku s DPH </t>
  </si>
  <si>
    <t>nabízený materiál (specifikace, značka, typ)</t>
  </si>
  <si>
    <t xml:space="preserve">Specifikované zboží je možno zaměnit pouze výrobkem stejné nebo vyšší  kvality. </t>
  </si>
  <si>
    <t>Uchazeč doplní konkrétní značky a typy nabízeného zboží a nabízenou jednotkovou cenu.</t>
  </si>
  <si>
    <t>Na faktuře či dodacím listu vyžadujeme vyznačit ekologicky šetrné výrobky, včetně uvedeného typu ekologické značky.</t>
  </si>
  <si>
    <t>Splatnost faktury 30 dnů od doručení.</t>
  </si>
  <si>
    <t>Odběratel si vyhrazuje právo na vzorky jednotlivých druhů nabízeného zboží na odsouhlasení kvality.</t>
  </si>
  <si>
    <t>Dodací lhůta max. do 7 dnů od data objednání.</t>
  </si>
  <si>
    <t>balení</t>
  </si>
  <si>
    <t>kancelářské potřeby</t>
  </si>
  <si>
    <t>samolepící přehybová</t>
  </si>
  <si>
    <t>kancelářský sesívač</t>
  </si>
  <si>
    <t>celokovový, kapacita 25 listů</t>
  </si>
  <si>
    <t>drátky do sešívačky 24/6</t>
  </si>
  <si>
    <t>balení 1000 ks</t>
  </si>
  <si>
    <t>pravítko</t>
  </si>
  <si>
    <t>30 cm</t>
  </si>
  <si>
    <t>bublinkové obálky</t>
  </si>
  <si>
    <t>folie potravinová</t>
  </si>
  <si>
    <t>otvírače obálek</t>
  </si>
  <si>
    <t>plastová rukojeť</t>
  </si>
  <si>
    <t xml:space="preserve">kuličkové pero </t>
  </si>
  <si>
    <t>bloček A 7</t>
  </si>
  <si>
    <t>linka</t>
  </si>
  <si>
    <t xml:space="preserve">bloček samolepící </t>
  </si>
  <si>
    <t xml:space="preserve">lepící páska </t>
  </si>
  <si>
    <t>transparentní, 19 mm x 33 m</t>
  </si>
  <si>
    <t>předpokládaný odběr</t>
  </si>
  <si>
    <t>obálka standard bílá C5</t>
  </si>
  <si>
    <t xml:space="preserve">značkovač permanent </t>
  </si>
  <si>
    <t>značkovač permanent</t>
  </si>
  <si>
    <t>2,5mm černý</t>
  </si>
  <si>
    <t>2,5 mm, červený</t>
  </si>
  <si>
    <t xml:space="preserve">liner </t>
  </si>
  <si>
    <t>0,3 mm černý</t>
  </si>
  <si>
    <t>0,3 mm červený</t>
  </si>
  <si>
    <t>datumka samobarvící</t>
  </si>
  <si>
    <t>Colop S 120, 4 mm</t>
  </si>
  <si>
    <t>role</t>
  </si>
  <si>
    <t>taška mikrotenová</t>
  </si>
  <si>
    <t xml:space="preserve">sáčky mikrotenové </t>
  </si>
  <si>
    <t>25 x 35 cm, role po 500ks</t>
  </si>
  <si>
    <t>nosnost 4 kg, balení po 100ks</t>
  </si>
  <si>
    <t xml:space="preserve">Požadované parametry jsou minimální, pokud není uvedeno jinak. </t>
  </si>
  <si>
    <t xml:space="preserve">jmenovka IDS P </t>
  </si>
  <si>
    <t>5,4 x 8,6cm, čirá s textil. páskem na krk</t>
  </si>
  <si>
    <t>jmenovka kombiklip</t>
  </si>
  <si>
    <t>5,4 x 9cm, čirá, špendlík a svorka</t>
  </si>
  <si>
    <t>xerox color copy A4 200g</t>
  </si>
  <si>
    <t>250 listů / balení</t>
  </si>
  <si>
    <t>45cm x 300 m</t>
  </si>
  <si>
    <t xml:space="preserve"> 215 x 265 mm</t>
  </si>
  <si>
    <t xml:space="preserve">páska  mazací </t>
  </si>
  <si>
    <t>k psacímu stroji Brother AX 10</t>
  </si>
  <si>
    <t>tužka dřevěná grafitová</t>
  </si>
  <si>
    <t>HB</t>
  </si>
  <si>
    <t>taška papírová bílá  B4</t>
  </si>
  <si>
    <t xml:space="preserve">sešit linkovaný </t>
  </si>
  <si>
    <t>A4, 40 listů</t>
  </si>
  <si>
    <t>lepidlo Herkules</t>
  </si>
  <si>
    <t>130 g</t>
  </si>
  <si>
    <t>obálka s drukem</t>
  </si>
  <si>
    <t>PP čirá, A4</t>
  </si>
  <si>
    <t>děrovačka</t>
  </si>
  <si>
    <t>kovová, 15 listů</t>
  </si>
  <si>
    <t>složka barevných papírů</t>
  </si>
  <si>
    <t>A4, 20 listů</t>
  </si>
  <si>
    <t>kalkulačka stolní</t>
  </si>
  <si>
    <t>Casio MS osmimýstný displej</t>
  </si>
  <si>
    <t>opravná páska roll on</t>
  </si>
  <si>
    <t>5mm/8m</t>
  </si>
  <si>
    <t>desky s gumou a 3mi chlopněmi</t>
  </si>
  <si>
    <t>červené A4, prešpan</t>
  </si>
  <si>
    <t>77 x 76 mm, 100 listů</t>
  </si>
  <si>
    <t>modré A4, prešpan</t>
  </si>
  <si>
    <t xml:space="preserve">laminovací folie </t>
  </si>
  <si>
    <t>A4, čirá, 100 mic</t>
  </si>
  <si>
    <t>pytel papírový</t>
  </si>
  <si>
    <t>3 vrstvý, 55 x 110 x 18cm</t>
  </si>
  <si>
    <t>desky přední ke kroužkové vazbě</t>
  </si>
  <si>
    <t>A4, čirá, 200 mic, balení po 100 ks</t>
  </si>
  <si>
    <t>desky zadní ke kroužkové vazbě</t>
  </si>
  <si>
    <t>A4, bílá imitace kůže, 250g/m2, balení po 100 ks</t>
  </si>
  <si>
    <t>plastové, náplň 107 cm, hrot 0,6 mm</t>
  </si>
  <si>
    <t xml:space="preserve">kancelářské pastelové tužky </t>
  </si>
  <si>
    <t>1 ks kombinace modrá/červená 12 ks v bal.</t>
  </si>
  <si>
    <t>rozešívačka</t>
  </si>
  <si>
    <t>ořezávátko</t>
  </si>
  <si>
    <t>razítkovací barva</t>
  </si>
  <si>
    <t xml:space="preserve">modrá </t>
  </si>
  <si>
    <t>červená</t>
  </si>
  <si>
    <t>černá</t>
  </si>
  <si>
    <t>zelená</t>
  </si>
  <si>
    <t>uhlový papír</t>
  </si>
  <si>
    <t>kopírák</t>
  </si>
  <si>
    <t xml:space="preserve">obálka C5 </t>
  </si>
  <si>
    <t>X dno</t>
  </si>
  <si>
    <t>pokladní páska</t>
  </si>
  <si>
    <t>do kalkulačního stroje</t>
  </si>
  <si>
    <t>kancelářské sponky</t>
  </si>
  <si>
    <t>32 mm - 453/krabička</t>
  </si>
  <si>
    <t>vteřinové lepidlo</t>
  </si>
  <si>
    <t xml:space="preserve">desky závěsné </t>
  </si>
  <si>
    <t>papírové</t>
  </si>
  <si>
    <t>pořadač  pákový</t>
  </si>
  <si>
    <t>šířka 8 cm - 60 ks, šířka 5 cm - 40 ks</t>
  </si>
  <si>
    <t>barevná kazeta PS 188C</t>
  </si>
  <si>
    <t>papírová páska</t>
  </si>
  <si>
    <t>TERMO kotouček</t>
  </si>
  <si>
    <t>blok A 4 spirála</t>
  </si>
  <si>
    <t>spirála</t>
  </si>
  <si>
    <t>propustky</t>
  </si>
  <si>
    <t>desky s chlopněmi</t>
  </si>
  <si>
    <t>deska tvrdá s klipem</t>
  </si>
  <si>
    <t>jednodeska A4 plast - barvy namíchat</t>
  </si>
  <si>
    <t xml:space="preserve">provázek </t>
  </si>
  <si>
    <t>JUTA - len 1,25 mm, 40 g/klubo</t>
  </si>
  <si>
    <t>motouz</t>
  </si>
  <si>
    <t>JUTA - PP 2,3 mm, 250 g/klubo</t>
  </si>
  <si>
    <t>euro obal - měkký</t>
  </si>
  <si>
    <t>průhledný</t>
  </si>
  <si>
    <t>špendlíky</t>
  </si>
  <si>
    <t>krabička</t>
  </si>
  <si>
    <t>oboustranně lepící páska papírová</t>
  </si>
  <si>
    <t>3 - 5 cm</t>
  </si>
  <si>
    <t>alobal</t>
  </si>
  <si>
    <t>klasická role</t>
  </si>
  <si>
    <t>páska do psacího stroje</t>
  </si>
  <si>
    <t>NAKAJIMA AX 200-240</t>
  </si>
  <si>
    <t>kontaktní osoba:  Jiří Laudát</t>
  </si>
  <si>
    <t>email: JLaudat@vez.sve.justice.cz</t>
  </si>
  <si>
    <t>tel: 569 471 874</t>
  </si>
  <si>
    <t>rozdružovač</t>
  </si>
  <si>
    <t>10,5x24 cm Classic</t>
  </si>
  <si>
    <t>typ 13436 - červené</t>
  </si>
  <si>
    <t xml:space="preserve">desky s chlopněmi a gumičkou  </t>
  </si>
  <si>
    <t>typ 13436 - modré</t>
  </si>
  <si>
    <t>Dne:  5.2.2018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</si>
</sst>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_ ;[Red]\-#,##0.00\ "/>
  </numFmts>
  <fonts count="10" x14ac:knownFonts="1"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Border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3" borderId="0" xfId="0" applyFont="1" applyFill="1"/>
    <xf numFmtId="0" fontId="7" fillId="3" borderId="0" xfId="0" applyFont="1" applyFill="1" applyBorder="1"/>
    <xf numFmtId="0" fontId="3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4" borderId="13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 shrinkToFit="1"/>
    </xf>
    <xf numFmtId="0" fontId="0" fillId="0" borderId="15" xfId="0" applyBorder="1" applyAlignment="1">
      <alignment horizontal="center"/>
    </xf>
    <xf numFmtId="0" fontId="5" fillId="4" borderId="10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/>
    </xf>
    <xf numFmtId="165" fontId="6" fillId="0" borderId="5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wrapText="1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4" xfId="0" applyFont="1" applyBorder="1" applyProtection="1"/>
    <xf numFmtId="0" fontId="3" fillId="0" borderId="8" xfId="0" applyFont="1" applyBorder="1" applyProtection="1"/>
    <xf numFmtId="0" fontId="3" fillId="0" borderId="2" xfId="0" applyFont="1" applyBorder="1" applyProtection="1"/>
    <xf numFmtId="0" fontId="3" fillId="0" borderId="9" xfId="0" applyFont="1" applyBorder="1" applyProtection="1"/>
    <xf numFmtId="0" fontId="3" fillId="3" borderId="9" xfId="0" applyFont="1" applyFill="1" applyBorder="1" applyProtection="1"/>
    <xf numFmtId="0" fontId="3" fillId="0" borderId="1" xfId="0" applyFont="1" applyBorder="1" applyProtection="1"/>
    <xf numFmtId="0" fontId="3" fillId="0" borderId="1" xfId="0" applyFont="1" applyBorder="1" applyAlignment="1" applyProtection="1">
      <alignment wrapText="1"/>
    </xf>
    <xf numFmtId="0" fontId="3" fillId="0" borderId="4" xfId="0" applyFont="1" applyFill="1" applyBorder="1" applyProtection="1"/>
    <xf numFmtId="0" fontId="3" fillId="0" borderId="8" xfId="0" applyFont="1" applyFill="1" applyBorder="1" applyAlignment="1" applyProtection="1">
      <alignment wrapText="1"/>
    </xf>
    <xf numFmtId="0" fontId="3" fillId="0" borderId="2" xfId="0" applyFont="1" applyFill="1" applyBorder="1" applyProtection="1"/>
    <xf numFmtId="0" fontId="3" fillId="0" borderId="9" xfId="0" applyFont="1" applyFill="1" applyBorder="1" applyAlignment="1" applyProtection="1">
      <alignment wrapText="1"/>
    </xf>
    <xf numFmtId="0" fontId="3" fillId="0" borderId="9" xfId="0" applyFont="1" applyBorder="1" applyAlignment="1" applyProtection="1">
      <alignment wrapText="1"/>
    </xf>
    <xf numFmtId="2" fontId="6" fillId="7" borderId="5" xfId="0" applyNumberFormat="1" applyFont="1" applyFill="1" applyBorder="1" applyAlignment="1" applyProtection="1">
      <alignment horizontal="center"/>
      <protection locked="0"/>
    </xf>
    <xf numFmtId="2" fontId="6" fillId="7" borderId="1" xfId="0" applyNumberFormat="1" applyFont="1" applyFill="1" applyBorder="1" applyAlignment="1" applyProtection="1">
      <alignment horizontal="center"/>
      <protection locked="0"/>
    </xf>
    <xf numFmtId="0" fontId="3" fillId="7" borderId="8" xfId="0" applyFont="1" applyFill="1" applyBorder="1" applyProtection="1">
      <protection locked="0"/>
    </xf>
    <xf numFmtId="0" fontId="3" fillId="7" borderId="9" xfId="0" applyFont="1" applyFill="1" applyBorder="1" applyProtection="1">
      <protection locked="0"/>
    </xf>
    <xf numFmtId="0" fontId="3" fillId="7" borderId="1" xfId="0" applyFont="1" applyFill="1" applyBorder="1" applyProtection="1">
      <protection locked="0"/>
    </xf>
    <xf numFmtId="165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3" fillId="0" borderId="18" xfId="0" applyFont="1" applyBorder="1" applyProtection="1"/>
    <xf numFmtId="0" fontId="3" fillId="0" borderId="18" xfId="0" applyFont="1" applyBorder="1" applyAlignment="1" applyProtection="1">
      <alignment wrapText="1"/>
    </xf>
    <xf numFmtId="0" fontId="3" fillId="7" borderId="18" xfId="0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2" fontId="6" fillId="7" borderId="18" xfId="0" applyNumberFormat="1" applyFont="1" applyFill="1" applyBorder="1" applyAlignment="1" applyProtection="1">
      <alignment horizontal="center"/>
      <protection locked="0"/>
    </xf>
    <xf numFmtId="165" fontId="6" fillId="0" borderId="18" xfId="0" applyNumberFormat="1" applyFont="1" applyFill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8" fillId="0" borderId="19" xfId="0" applyFont="1" applyBorder="1" applyAlignment="1" applyProtection="1"/>
    <xf numFmtId="0" fontId="6" fillId="0" borderId="6" xfId="0" applyFont="1" applyBorder="1" applyAlignment="1" applyProtection="1"/>
    <xf numFmtId="0" fontId="8" fillId="6" borderId="20" xfId="0" applyFont="1" applyFill="1" applyBorder="1" applyAlignment="1" applyProtection="1">
      <alignment horizontal="center" vertical="center"/>
      <protection locked="0"/>
    </xf>
    <xf numFmtId="0" fontId="9" fillId="6" borderId="20" xfId="0" applyFont="1" applyFill="1" applyBorder="1" applyAlignment="1">
      <alignment vertical="center"/>
    </xf>
    <xf numFmtId="164" fontId="8" fillId="6" borderId="14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tabSelected="1" view="pageLayout" topLeftCell="A67" zoomScale="90" zoomScaleNormal="100" zoomScalePageLayoutView="90" workbookViewId="0">
      <selection activeCell="B79" sqref="B79"/>
    </sheetView>
  </sheetViews>
  <sheetFormatPr defaultRowHeight="14.4" x14ac:dyDescent="0.3"/>
  <cols>
    <col min="1" max="1" width="38.109375" customWidth="1"/>
    <col min="2" max="2" width="31.44140625" customWidth="1"/>
    <col min="3" max="3" width="37.44140625" customWidth="1"/>
    <col min="4" max="4" width="9" customWidth="1"/>
    <col min="5" max="5" width="10.88671875" customWidth="1"/>
    <col min="6" max="6" width="15.5546875" customWidth="1"/>
    <col min="7" max="7" width="16" customWidth="1"/>
    <col min="8" max="8" width="15.6640625" customWidth="1"/>
    <col min="9" max="9" width="19.33203125" hidden="1" customWidth="1"/>
  </cols>
  <sheetData>
    <row r="1" spans="1:11" ht="55.5" customHeight="1" thickBot="1" x14ac:dyDescent="0.35">
      <c r="A1" s="12" t="s">
        <v>6</v>
      </c>
      <c r="B1" s="13" t="s">
        <v>5</v>
      </c>
      <c r="C1" s="18" t="s">
        <v>11</v>
      </c>
      <c r="D1" s="14" t="s">
        <v>0</v>
      </c>
      <c r="E1" s="14" t="s">
        <v>37</v>
      </c>
      <c r="F1" s="14" t="s">
        <v>2</v>
      </c>
      <c r="G1" s="14" t="s">
        <v>9</v>
      </c>
      <c r="H1" s="15" t="s">
        <v>10</v>
      </c>
      <c r="I1" s="16" t="s">
        <v>3</v>
      </c>
    </row>
    <row r="2" spans="1:11" ht="42.75" customHeight="1" thickBot="1" x14ac:dyDescent="0.35">
      <c r="A2" s="61" t="s">
        <v>19</v>
      </c>
      <c r="B2" s="62"/>
      <c r="C2" s="19" t="s">
        <v>7</v>
      </c>
      <c r="D2" s="8"/>
      <c r="E2" s="8"/>
      <c r="F2" s="25" t="s">
        <v>7</v>
      </c>
      <c r="G2" s="20"/>
      <c r="H2" s="22"/>
      <c r="I2" s="21"/>
    </row>
    <row r="3" spans="1:11" x14ac:dyDescent="0.3">
      <c r="A3" s="29" t="s">
        <v>58</v>
      </c>
      <c r="B3" s="30" t="s">
        <v>59</v>
      </c>
      <c r="C3" s="43"/>
      <c r="D3" s="7" t="s">
        <v>18</v>
      </c>
      <c r="E3" s="7">
        <v>5</v>
      </c>
      <c r="F3" s="41"/>
      <c r="G3" s="23">
        <f>E3*F3</f>
        <v>0</v>
      </c>
      <c r="H3" s="23">
        <f>G3*1.21</f>
        <v>0</v>
      </c>
      <c r="I3" s="11">
        <f t="shared" ref="I3" si="0">SUM(H3*2.5)</f>
        <v>0</v>
      </c>
    </row>
    <row r="4" spans="1:11" x14ac:dyDescent="0.3">
      <c r="A4" s="29" t="s">
        <v>38</v>
      </c>
      <c r="B4" s="30" t="s">
        <v>20</v>
      </c>
      <c r="C4" s="43"/>
      <c r="D4" s="7" t="s">
        <v>1</v>
      </c>
      <c r="E4" s="7">
        <v>1000</v>
      </c>
      <c r="F4" s="41"/>
      <c r="G4" s="23">
        <f t="shared" ref="G4:G6" si="1">E4*F4</f>
        <v>0</v>
      </c>
      <c r="H4" s="23">
        <f>G4*1.21</f>
        <v>0</v>
      </c>
      <c r="I4" s="11"/>
    </row>
    <row r="5" spans="1:11" x14ac:dyDescent="0.3">
      <c r="A5" s="29" t="s">
        <v>66</v>
      </c>
      <c r="B5" s="30" t="s">
        <v>20</v>
      </c>
      <c r="C5" s="43"/>
      <c r="D5" s="7" t="s">
        <v>1</v>
      </c>
      <c r="E5" s="7">
        <v>500</v>
      </c>
      <c r="F5" s="41"/>
      <c r="G5" s="23">
        <f t="shared" si="1"/>
        <v>0</v>
      </c>
      <c r="H5" s="23">
        <f t="shared" ref="H5:H69" si="2">G5*1.21</f>
        <v>0</v>
      </c>
      <c r="I5" s="11"/>
    </row>
    <row r="6" spans="1:11" x14ac:dyDescent="0.3">
      <c r="A6" s="31" t="s">
        <v>71</v>
      </c>
      <c r="B6" s="32" t="s">
        <v>72</v>
      </c>
      <c r="C6" s="44"/>
      <c r="D6" s="3" t="s">
        <v>1</v>
      </c>
      <c r="E6" s="3">
        <v>50</v>
      </c>
      <c r="F6" s="41"/>
      <c r="G6" s="23">
        <f t="shared" si="1"/>
        <v>0</v>
      </c>
      <c r="H6" s="23">
        <f t="shared" si="2"/>
        <v>0</v>
      </c>
      <c r="I6" s="11"/>
    </row>
    <row r="7" spans="1:11" x14ac:dyDescent="0.3">
      <c r="A7" s="31" t="s">
        <v>21</v>
      </c>
      <c r="B7" s="32" t="s">
        <v>22</v>
      </c>
      <c r="C7" s="44"/>
      <c r="D7" s="3" t="s">
        <v>1</v>
      </c>
      <c r="E7" s="3">
        <v>15</v>
      </c>
      <c r="F7" s="41"/>
      <c r="G7" s="23">
        <f t="shared" ref="G7:G33" si="3">E7*F7</f>
        <v>0</v>
      </c>
      <c r="H7" s="23">
        <f t="shared" si="2"/>
        <v>0</v>
      </c>
      <c r="I7" s="10">
        <f>SUM(H6*2.5)</f>
        <v>0</v>
      </c>
      <c r="K7" s="1"/>
    </row>
    <row r="8" spans="1:11" x14ac:dyDescent="0.3">
      <c r="A8" s="31" t="s">
        <v>23</v>
      </c>
      <c r="B8" s="33" t="s">
        <v>24</v>
      </c>
      <c r="C8" s="44"/>
      <c r="D8" s="3" t="s">
        <v>18</v>
      </c>
      <c r="E8" s="3">
        <v>100</v>
      </c>
      <c r="F8" s="41"/>
      <c r="G8" s="23">
        <f t="shared" si="3"/>
        <v>0</v>
      </c>
      <c r="H8" s="23">
        <f t="shared" si="2"/>
        <v>0</v>
      </c>
      <c r="I8" s="10">
        <f>SUM(H7*2.5)</f>
        <v>0</v>
      </c>
      <c r="K8" s="1"/>
    </row>
    <row r="9" spans="1:11" x14ac:dyDescent="0.3">
      <c r="A9" s="31" t="s">
        <v>73</v>
      </c>
      <c r="B9" s="32" t="s">
        <v>74</v>
      </c>
      <c r="C9" s="44"/>
      <c r="D9" s="3" t="s">
        <v>1</v>
      </c>
      <c r="E9" s="3">
        <v>10</v>
      </c>
      <c r="F9" s="41"/>
      <c r="G9" s="23">
        <f t="shared" ref="G9" si="4">E9*F9</f>
        <v>0</v>
      </c>
      <c r="H9" s="23">
        <f t="shared" si="2"/>
        <v>0</v>
      </c>
      <c r="I9" s="10">
        <f>SUM(H8*2.5)</f>
        <v>0</v>
      </c>
      <c r="K9" s="1"/>
    </row>
    <row r="10" spans="1:11" x14ac:dyDescent="0.3">
      <c r="A10" s="31" t="s">
        <v>39</v>
      </c>
      <c r="B10" s="32" t="s">
        <v>41</v>
      </c>
      <c r="C10" s="44"/>
      <c r="D10" s="3" t="s">
        <v>1</v>
      </c>
      <c r="E10" s="3">
        <v>50</v>
      </c>
      <c r="F10" s="41"/>
      <c r="G10" s="23">
        <f t="shared" si="3"/>
        <v>0</v>
      </c>
      <c r="H10" s="23">
        <f t="shared" si="2"/>
        <v>0</v>
      </c>
      <c r="I10" s="10"/>
      <c r="K10" s="1"/>
    </row>
    <row r="11" spans="1:11" x14ac:dyDescent="0.3">
      <c r="A11" s="31" t="s">
        <v>40</v>
      </c>
      <c r="B11" s="32" t="s">
        <v>42</v>
      </c>
      <c r="C11" s="44"/>
      <c r="D11" s="3" t="s">
        <v>1</v>
      </c>
      <c r="E11" s="3">
        <v>20</v>
      </c>
      <c r="F11" s="41"/>
      <c r="G11" s="23">
        <f t="shared" si="3"/>
        <v>0</v>
      </c>
      <c r="H11" s="23">
        <f t="shared" si="2"/>
        <v>0</v>
      </c>
      <c r="I11" s="10">
        <f>SUM(H10*2.5)</f>
        <v>0</v>
      </c>
      <c r="K11" s="1"/>
    </row>
    <row r="12" spans="1:11" x14ac:dyDescent="0.3">
      <c r="A12" s="31" t="s">
        <v>75</v>
      </c>
      <c r="B12" s="32" t="s">
        <v>76</v>
      </c>
      <c r="C12" s="44"/>
      <c r="D12" s="3" t="s">
        <v>18</v>
      </c>
      <c r="E12" s="3">
        <v>20</v>
      </c>
      <c r="F12" s="41"/>
      <c r="G12" s="23">
        <f t="shared" si="3"/>
        <v>0</v>
      </c>
      <c r="H12" s="23">
        <f t="shared" si="2"/>
        <v>0</v>
      </c>
      <c r="I12" s="10">
        <f>SUM(H11*2.5)</f>
        <v>0</v>
      </c>
      <c r="K12" s="1"/>
    </row>
    <row r="13" spans="1:11" x14ac:dyDescent="0.3">
      <c r="A13" s="31" t="s">
        <v>87</v>
      </c>
      <c r="B13" s="32" t="s">
        <v>88</v>
      </c>
      <c r="C13" s="44"/>
      <c r="D13" s="3" t="s">
        <v>1</v>
      </c>
      <c r="E13" s="3">
        <v>50</v>
      </c>
      <c r="F13" s="41"/>
      <c r="G13" s="23">
        <f t="shared" si="3"/>
        <v>0</v>
      </c>
      <c r="H13" s="23">
        <f t="shared" si="2"/>
        <v>0</v>
      </c>
      <c r="I13" s="10">
        <f>SUM(H12*2.5)</f>
        <v>0</v>
      </c>
      <c r="K13" s="1"/>
    </row>
    <row r="14" spans="1:11" x14ac:dyDescent="0.3">
      <c r="A14" s="32" t="s">
        <v>43</v>
      </c>
      <c r="B14" s="32" t="s">
        <v>44</v>
      </c>
      <c r="C14" s="44"/>
      <c r="D14" s="3" t="s">
        <v>1</v>
      </c>
      <c r="E14" s="3">
        <v>30</v>
      </c>
      <c r="F14" s="41"/>
      <c r="G14" s="23">
        <f t="shared" si="3"/>
        <v>0</v>
      </c>
      <c r="H14" s="23">
        <f t="shared" si="2"/>
        <v>0</v>
      </c>
      <c r="I14" s="10">
        <f>SUM(H13*2.5)</f>
        <v>0</v>
      </c>
      <c r="K14" s="1"/>
    </row>
    <row r="15" spans="1:11" x14ac:dyDescent="0.3">
      <c r="A15" s="32" t="s">
        <v>43</v>
      </c>
      <c r="B15" s="32" t="s">
        <v>45</v>
      </c>
      <c r="C15" s="44"/>
      <c r="D15" s="3" t="s">
        <v>1</v>
      </c>
      <c r="E15" s="3">
        <v>30</v>
      </c>
      <c r="F15" s="41"/>
      <c r="G15" s="23">
        <f t="shared" si="3"/>
        <v>0</v>
      </c>
      <c r="H15" s="23">
        <f t="shared" si="2"/>
        <v>0</v>
      </c>
      <c r="I15" s="27"/>
      <c r="K15" s="1"/>
    </row>
    <row r="16" spans="1:11" x14ac:dyDescent="0.3">
      <c r="A16" s="34" t="s">
        <v>46</v>
      </c>
      <c r="B16" s="34" t="s">
        <v>47</v>
      </c>
      <c r="C16" s="45"/>
      <c r="D16" s="3" t="s">
        <v>1</v>
      </c>
      <c r="E16" s="3">
        <v>25</v>
      </c>
      <c r="F16" s="41"/>
      <c r="G16" s="23">
        <f t="shared" si="3"/>
        <v>0</v>
      </c>
      <c r="H16" s="23">
        <f t="shared" si="2"/>
        <v>0</v>
      </c>
      <c r="I16" s="27"/>
      <c r="K16" s="1"/>
    </row>
    <row r="17" spans="1:11" x14ac:dyDescent="0.3">
      <c r="A17" s="34" t="s">
        <v>25</v>
      </c>
      <c r="B17" s="34" t="s">
        <v>26</v>
      </c>
      <c r="C17" s="45"/>
      <c r="D17" s="3" t="s">
        <v>1</v>
      </c>
      <c r="E17" s="3">
        <v>20</v>
      </c>
      <c r="F17" s="41"/>
      <c r="G17" s="23">
        <f t="shared" si="3"/>
        <v>0</v>
      </c>
      <c r="H17" s="23">
        <f t="shared" si="2"/>
        <v>0</v>
      </c>
      <c r="I17" s="27">
        <f>SUM(H16*2.5)</f>
        <v>0</v>
      </c>
      <c r="K17" s="1"/>
    </row>
    <row r="18" spans="1:11" x14ac:dyDescent="0.3">
      <c r="A18" s="34" t="s">
        <v>27</v>
      </c>
      <c r="B18" s="35" t="s">
        <v>61</v>
      </c>
      <c r="C18" s="45"/>
      <c r="D18" s="3" t="s">
        <v>1</v>
      </c>
      <c r="E18" s="3">
        <v>100</v>
      </c>
      <c r="F18" s="41"/>
      <c r="G18" s="23">
        <f t="shared" si="3"/>
        <v>0</v>
      </c>
      <c r="H18" s="23">
        <f t="shared" si="2"/>
        <v>0</v>
      </c>
      <c r="I18" s="27">
        <f>SUM(H17*2.5)</f>
        <v>0</v>
      </c>
      <c r="K18" s="1"/>
    </row>
    <row r="19" spans="1:11" x14ac:dyDescent="0.3">
      <c r="A19" s="36" t="s">
        <v>28</v>
      </c>
      <c r="B19" s="37" t="s">
        <v>60</v>
      </c>
      <c r="C19" s="43"/>
      <c r="D19" s="9" t="s">
        <v>1</v>
      </c>
      <c r="E19" s="9">
        <v>200</v>
      </c>
      <c r="F19" s="41"/>
      <c r="G19" s="23">
        <f t="shared" si="3"/>
        <v>0</v>
      </c>
      <c r="H19" s="23">
        <f t="shared" si="2"/>
        <v>0</v>
      </c>
      <c r="I19" s="11"/>
      <c r="K19" s="1"/>
    </row>
    <row r="20" spans="1:11" x14ac:dyDescent="0.3">
      <c r="A20" s="38" t="s">
        <v>29</v>
      </c>
      <c r="B20" s="39" t="s">
        <v>30</v>
      </c>
      <c r="C20" s="44"/>
      <c r="D20" s="4" t="s">
        <v>1</v>
      </c>
      <c r="E20" s="4">
        <v>10</v>
      </c>
      <c r="F20" s="41"/>
      <c r="G20" s="23">
        <f t="shared" si="3"/>
        <v>0</v>
      </c>
      <c r="H20" s="23">
        <f t="shared" si="2"/>
        <v>0</v>
      </c>
      <c r="I20" s="11" t="e">
        <f>SUM(#REF!*2.5)</f>
        <v>#REF!</v>
      </c>
    </row>
    <row r="21" spans="1:11" x14ac:dyDescent="0.3">
      <c r="A21" s="38" t="s">
        <v>31</v>
      </c>
      <c r="B21" s="40" t="s">
        <v>93</v>
      </c>
      <c r="C21" s="44"/>
      <c r="D21" s="3" t="s">
        <v>1</v>
      </c>
      <c r="E21" s="3">
        <v>200</v>
      </c>
      <c r="F21" s="41"/>
      <c r="G21" s="23">
        <f t="shared" si="3"/>
        <v>0</v>
      </c>
      <c r="H21" s="23">
        <f t="shared" si="2"/>
        <v>0</v>
      </c>
      <c r="I21" s="11"/>
    </row>
    <row r="22" spans="1:11" x14ac:dyDescent="0.3">
      <c r="A22" s="38" t="s">
        <v>64</v>
      </c>
      <c r="B22" s="40" t="s">
        <v>65</v>
      </c>
      <c r="C22" s="44"/>
      <c r="D22" s="3" t="s">
        <v>1</v>
      </c>
      <c r="E22" s="3">
        <v>250</v>
      </c>
      <c r="F22" s="41"/>
      <c r="G22" s="24">
        <f t="shared" ref="G22" si="5">E22*F22</f>
        <v>0</v>
      </c>
      <c r="H22" s="23">
        <f t="shared" si="2"/>
        <v>0</v>
      </c>
      <c r="I22" s="10">
        <f>SUM(H20*2.5)</f>
        <v>0</v>
      </c>
    </row>
    <row r="23" spans="1:11" x14ac:dyDescent="0.3">
      <c r="A23" s="38" t="s">
        <v>69</v>
      </c>
      <c r="B23" s="40" t="s">
        <v>70</v>
      </c>
      <c r="C23" s="44"/>
      <c r="D23" s="3" t="s">
        <v>1</v>
      </c>
      <c r="E23" s="3">
        <v>50</v>
      </c>
      <c r="F23" s="41"/>
      <c r="G23" s="24">
        <f t="shared" si="3"/>
        <v>0</v>
      </c>
      <c r="H23" s="23">
        <f t="shared" si="2"/>
        <v>0</v>
      </c>
      <c r="I23" s="10">
        <f>SUM(H21*2.5)</f>
        <v>0</v>
      </c>
    </row>
    <row r="24" spans="1:11" x14ac:dyDescent="0.3">
      <c r="A24" s="38" t="s">
        <v>62</v>
      </c>
      <c r="B24" s="40" t="s">
        <v>63</v>
      </c>
      <c r="C24" s="44"/>
      <c r="D24" s="3" t="s">
        <v>1</v>
      </c>
      <c r="E24" s="3">
        <v>50</v>
      </c>
      <c r="F24" s="41"/>
      <c r="G24" s="24">
        <f t="shared" si="3"/>
        <v>0</v>
      </c>
      <c r="H24" s="23">
        <f t="shared" si="2"/>
        <v>0</v>
      </c>
      <c r="I24" s="10"/>
    </row>
    <row r="25" spans="1:11" ht="15" customHeight="1" x14ac:dyDescent="0.3">
      <c r="A25" s="38" t="s">
        <v>32</v>
      </c>
      <c r="B25" s="40" t="s">
        <v>33</v>
      </c>
      <c r="C25" s="44"/>
      <c r="D25" s="3" t="s">
        <v>1</v>
      </c>
      <c r="E25" s="3">
        <v>250</v>
      </c>
      <c r="F25" s="41"/>
      <c r="G25" s="24">
        <f t="shared" si="3"/>
        <v>0</v>
      </c>
      <c r="H25" s="23">
        <f t="shared" si="2"/>
        <v>0</v>
      </c>
      <c r="I25" s="10"/>
    </row>
    <row r="26" spans="1:11" ht="15" customHeight="1" x14ac:dyDescent="0.3">
      <c r="A26" s="38" t="s">
        <v>79</v>
      </c>
      <c r="B26" s="40" t="s">
        <v>80</v>
      </c>
      <c r="C26" s="44"/>
      <c r="D26" s="3" t="s">
        <v>1</v>
      </c>
      <c r="E26" s="3">
        <v>70</v>
      </c>
      <c r="F26" s="41"/>
      <c r="G26" s="24">
        <f t="shared" si="3"/>
        <v>0</v>
      </c>
      <c r="H26" s="23">
        <f t="shared" si="2"/>
        <v>0</v>
      </c>
      <c r="I26" s="10">
        <f t="shared" ref="I26:I36" si="6">SUM(H23*2.5)</f>
        <v>0</v>
      </c>
    </row>
    <row r="27" spans="1:11" x14ac:dyDescent="0.3">
      <c r="A27" s="38" t="s">
        <v>81</v>
      </c>
      <c r="B27" s="40" t="s">
        <v>82</v>
      </c>
      <c r="C27" s="44"/>
      <c r="D27" s="3" t="s">
        <v>1</v>
      </c>
      <c r="E27" s="3">
        <v>20</v>
      </c>
      <c r="F27" s="41"/>
      <c r="G27" s="24">
        <f t="shared" si="3"/>
        <v>0</v>
      </c>
      <c r="H27" s="23">
        <f t="shared" si="2"/>
        <v>0</v>
      </c>
      <c r="I27" s="10">
        <f t="shared" si="6"/>
        <v>0</v>
      </c>
    </row>
    <row r="28" spans="1:11" x14ac:dyDescent="0.3">
      <c r="A28" s="38" t="s">
        <v>81</v>
      </c>
      <c r="B28" s="40" t="s">
        <v>84</v>
      </c>
      <c r="C28" s="44"/>
      <c r="D28" s="3" t="s">
        <v>1</v>
      </c>
      <c r="E28" s="3">
        <v>20</v>
      </c>
      <c r="F28" s="41"/>
      <c r="G28" s="24">
        <f t="shared" si="3"/>
        <v>0</v>
      </c>
      <c r="H28" s="23">
        <f t="shared" si="2"/>
        <v>0</v>
      </c>
      <c r="I28" s="10">
        <f t="shared" si="6"/>
        <v>0</v>
      </c>
      <c r="K28" s="2"/>
    </row>
    <row r="29" spans="1:11" x14ac:dyDescent="0.3">
      <c r="A29" s="38" t="s">
        <v>34</v>
      </c>
      <c r="B29" s="40" t="s">
        <v>83</v>
      </c>
      <c r="C29" s="44"/>
      <c r="D29" s="3" t="s">
        <v>1</v>
      </c>
      <c r="E29" s="3">
        <v>100</v>
      </c>
      <c r="F29" s="41"/>
      <c r="G29" s="24">
        <f t="shared" si="3"/>
        <v>0</v>
      </c>
      <c r="H29" s="23">
        <f t="shared" si="2"/>
        <v>0</v>
      </c>
      <c r="I29" s="10">
        <f t="shared" si="6"/>
        <v>0</v>
      </c>
      <c r="K29" s="2"/>
    </row>
    <row r="30" spans="1:11" x14ac:dyDescent="0.3">
      <c r="A30" s="31" t="s">
        <v>85</v>
      </c>
      <c r="B30" s="40" t="s">
        <v>86</v>
      </c>
      <c r="C30" s="44"/>
      <c r="D30" s="3" t="s">
        <v>1</v>
      </c>
      <c r="E30" s="3">
        <v>100</v>
      </c>
      <c r="F30" s="41"/>
      <c r="G30" s="24">
        <f t="shared" si="3"/>
        <v>0</v>
      </c>
      <c r="H30" s="23">
        <f t="shared" si="2"/>
        <v>0</v>
      </c>
      <c r="I30" s="10">
        <f t="shared" si="6"/>
        <v>0</v>
      </c>
      <c r="K30" s="2"/>
    </row>
    <row r="31" spans="1:11" x14ac:dyDescent="0.3">
      <c r="A31" s="31" t="s">
        <v>35</v>
      </c>
      <c r="B31" s="40" t="s">
        <v>36</v>
      </c>
      <c r="C31" s="44"/>
      <c r="D31" s="3" t="s">
        <v>1</v>
      </c>
      <c r="E31" s="3">
        <v>30</v>
      </c>
      <c r="F31" s="41"/>
      <c r="G31" s="24">
        <f t="shared" si="3"/>
        <v>0</v>
      </c>
      <c r="H31" s="23">
        <f t="shared" si="2"/>
        <v>0</v>
      </c>
      <c r="I31" s="10">
        <f t="shared" si="6"/>
        <v>0</v>
      </c>
      <c r="K31" s="2"/>
    </row>
    <row r="32" spans="1:11" ht="18" customHeight="1" x14ac:dyDescent="0.3">
      <c r="A32" s="31" t="s">
        <v>89</v>
      </c>
      <c r="B32" s="40" t="s">
        <v>90</v>
      </c>
      <c r="C32" s="44"/>
      <c r="D32" s="3" t="s">
        <v>18</v>
      </c>
      <c r="E32" s="3">
        <v>1</v>
      </c>
      <c r="F32" s="41"/>
      <c r="G32" s="24">
        <f t="shared" si="3"/>
        <v>0</v>
      </c>
      <c r="H32" s="23">
        <f t="shared" si="2"/>
        <v>0</v>
      </c>
      <c r="I32" s="10">
        <f t="shared" si="6"/>
        <v>0</v>
      </c>
      <c r="K32" s="2"/>
    </row>
    <row r="33" spans="1:11" ht="18" customHeight="1" x14ac:dyDescent="0.3">
      <c r="A33" s="31" t="s">
        <v>91</v>
      </c>
      <c r="B33" s="40" t="s">
        <v>92</v>
      </c>
      <c r="C33" s="44"/>
      <c r="D33" s="3" t="s">
        <v>18</v>
      </c>
      <c r="E33" s="3">
        <v>1</v>
      </c>
      <c r="F33" s="41"/>
      <c r="G33" s="24">
        <f t="shared" si="3"/>
        <v>0</v>
      </c>
      <c r="H33" s="23">
        <f t="shared" si="2"/>
        <v>0</v>
      </c>
      <c r="I33" s="10">
        <f t="shared" si="6"/>
        <v>0</v>
      </c>
      <c r="K33" s="2"/>
    </row>
    <row r="34" spans="1:11" ht="18" customHeight="1" x14ac:dyDescent="0.3">
      <c r="A34" s="38" t="s">
        <v>67</v>
      </c>
      <c r="B34" s="39" t="s">
        <v>68</v>
      </c>
      <c r="C34" s="44"/>
      <c r="D34" s="4" t="s">
        <v>1</v>
      </c>
      <c r="E34" s="4">
        <v>20</v>
      </c>
      <c r="F34" s="41"/>
      <c r="G34" s="24">
        <f t="shared" ref="G34:G69" si="7">E34*F34</f>
        <v>0</v>
      </c>
      <c r="H34" s="23">
        <f t="shared" si="2"/>
        <v>0</v>
      </c>
      <c r="I34" s="10">
        <f t="shared" si="6"/>
        <v>0</v>
      </c>
    </row>
    <row r="35" spans="1:11" ht="18" customHeight="1" x14ac:dyDescent="0.3">
      <c r="A35" s="38" t="s">
        <v>77</v>
      </c>
      <c r="B35" s="39" t="s">
        <v>78</v>
      </c>
      <c r="C35" s="44"/>
      <c r="D35" s="4" t="s">
        <v>1</v>
      </c>
      <c r="E35" s="4">
        <v>8</v>
      </c>
      <c r="F35" s="41"/>
      <c r="G35" s="24">
        <f t="shared" si="7"/>
        <v>0</v>
      </c>
      <c r="H35" s="23">
        <f t="shared" si="2"/>
        <v>0</v>
      </c>
      <c r="I35" s="10">
        <f t="shared" si="6"/>
        <v>0</v>
      </c>
    </row>
    <row r="36" spans="1:11" ht="18" customHeight="1" x14ac:dyDescent="0.3">
      <c r="A36" s="38" t="s">
        <v>50</v>
      </c>
      <c r="B36" s="39" t="s">
        <v>51</v>
      </c>
      <c r="C36" s="44"/>
      <c r="D36" s="4" t="s">
        <v>48</v>
      </c>
      <c r="E36" s="4">
        <v>200</v>
      </c>
      <c r="F36" s="41"/>
      <c r="G36" s="24">
        <f t="shared" si="7"/>
        <v>0</v>
      </c>
      <c r="H36" s="23">
        <f t="shared" si="2"/>
        <v>0</v>
      </c>
      <c r="I36" s="10">
        <f t="shared" si="6"/>
        <v>0</v>
      </c>
    </row>
    <row r="37" spans="1:11" ht="18" customHeight="1" x14ac:dyDescent="0.3">
      <c r="A37" s="31" t="s">
        <v>49</v>
      </c>
      <c r="B37" s="40" t="s">
        <v>52</v>
      </c>
      <c r="C37" s="44"/>
      <c r="D37" s="3" t="s">
        <v>18</v>
      </c>
      <c r="E37" s="3">
        <v>200</v>
      </c>
      <c r="F37" s="41"/>
      <c r="G37" s="24">
        <f t="shared" si="7"/>
        <v>0</v>
      </c>
      <c r="H37" s="23">
        <f t="shared" si="2"/>
        <v>0</v>
      </c>
      <c r="I37" s="10" t="e">
        <f>SUM(#REF!*2.5)</f>
        <v>#REF!</v>
      </c>
    </row>
    <row r="38" spans="1:11" ht="18" customHeight="1" x14ac:dyDescent="0.3">
      <c r="A38" s="34" t="s">
        <v>54</v>
      </c>
      <c r="B38" s="35" t="s">
        <v>55</v>
      </c>
      <c r="C38" s="45"/>
      <c r="D38" s="3" t="s">
        <v>1</v>
      </c>
      <c r="E38" s="3">
        <v>100</v>
      </c>
      <c r="F38" s="42"/>
      <c r="G38" s="24">
        <f t="shared" si="7"/>
        <v>0</v>
      </c>
      <c r="H38" s="23">
        <f t="shared" si="2"/>
        <v>0</v>
      </c>
      <c r="I38" s="10" t="e">
        <f>SUM(#REF!*2.5)</f>
        <v>#REF!</v>
      </c>
    </row>
    <row r="39" spans="1:11" ht="18" customHeight="1" x14ac:dyDescent="0.3">
      <c r="A39" s="34" t="s">
        <v>94</v>
      </c>
      <c r="B39" s="35" t="s">
        <v>95</v>
      </c>
      <c r="C39" s="45"/>
      <c r="D39" s="3" t="s">
        <v>18</v>
      </c>
      <c r="E39" s="3">
        <v>10</v>
      </c>
      <c r="F39" s="42"/>
      <c r="G39" s="24">
        <f t="shared" si="7"/>
        <v>0</v>
      </c>
      <c r="H39" s="23">
        <f t="shared" si="2"/>
        <v>0</v>
      </c>
      <c r="I39" s="10"/>
    </row>
    <row r="40" spans="1:11" x14ac:dyDescent="0.3">
      <c r="A40" s="34" t="s">
        <v>137</v>
      </c>
      <c r="B40" s="35" t="s">
        <v>138</v>
      </c>
      <c r="C40" s="45"/>
      <c r="D40" s="3" t="s">
        <v>1</v>
      </c>
      <c r="E40" s="3">
        <v>20</v>
      </c>
      <c r="F40" s="42"/>
      <c r="G40" s="24">
        <f t="shared" si="7"/>
        <v>0</v>
      </c>
      <c r="H40" s="23">
        <f t="shared" si="2"/>
        <v>0</v>
      </c>
      <c r="I40" s="10"/>
    </row>
    <row r="41" spans="1:11" x14ac:dyDescent="0.3">
      <c r="A41" s="34" t="s">
        <v>135</v>
      </c>
      <c r="B41" s="35" t="s">
        <v>136</v>
      </c>
      <c r="C41" s="45"/>
      <c r="D41" s="3" t="s">
        <v>1</v>
      </c>
      <c r="E41" s="3">
        <v>100</v>
      </c>
      <c r="F41" s="42"/>
      <c r="G41" s="24">
        <f t="shared" si="7"/>
        <v>0</v>
      </c>
      <c r="H41" s="23">
        <f t="shared" si="2"/>
        <v>0</v>
      </c>
      <c r="I41" s="10"/>
    </row>
    <row r="42" spans="1:11" x14ac:dyDescent="0.3">
      <c r="A42" s="34" t="s">
        <v>133</v>
      </c>
      <c r="B42" s="35" t="s">
        <v>134</v>
      </c>
      <c r="C42" s="45"/>
      <c r="D42" s="3" t="s">
        <v>1</v>
      </c>
      <c r="E42" s="3">
        <v>50</v>
      </c>
      <c r="F42" s="42"/>
      <c r="G42" s="24">
        <f t="shared" si="7"/>
        <v>0</v>
      </c>
      <c r="H42" s="23">
        <f t="shared" si="2"/>
        <v>0</v>
      </c>
      <c r="I42" s="10"/>
    </row>
    <row r="43" spans="1:11" x14ac:dyDescent="0.3">
      <c r="A43" s="34" t="s">
        <v>131</v>
      </c>
      <c r="B43" s="35"/>
      <c r="C43" s="45"/>
      <c r="D43" s="3" t="s">
        <v>132</v>
      </c>
      <c r="E43" s="3">
        <v>10</v>
      </c>
      <c r="F43" s="42"/>
      <c r="G43" s="24">
        <f t="shared" si="7"/>
        <v>0</v>
      </c>
      <c r="H43" s="23">
        <f t="shared" si="2"/>
        <v>0</v>
      </c>
      <c r="I43" s="10"/>
    </row>
    <row r="44" spans="1:11" ht="15" customHeight="1" x14ac:dyDescent="0.3">
      <c r="A44" s="34" t="s">
        <v>129</v>
      </c>
      <c r="B44" s="35" t="s">
        <v>130</v>
      </c>
      <c r="C44" s="45"/>
      <c r="D44" s="3" t="s">
        <v>1</v>
      </c>
      <c r="E44" s="3">
        <v>4000</v>
      </c>
      <c r="F44" s="42"/>
      <c r="G44" s="24">
        <f t="shared" si="7"/>
        <v>0</v>
      </c>
      <c r="H44" s="23">
        <f t="shared" si="2"/>
        <v>0</v>
      </c>
      <c r="I44" s="10">
        <f>SUM(H37*2.5)</f>
        <v>0</v>
      </c>
    </row>
    <row r="45" spans="1:11" ht="15" customHeight="1" x14ac:dyDescent="0.3">
      <c r="A45" s="34" t="s">
        <v>127</v>
      </c>
      <c r="B45" s="35" t="s">
        <v>128</v>
      </c>
      <c r="C45" s="45"/>
      <c r="D45" s="3" t="s">
        <v>1</v>
      </c>
      <c r="E45" s="3">
        <v>100</v>
      </c>
      <c r="F45" s="42"/>
      <c r="G45" s="24">
        <f t="shared" si="7"/>
        <v>0</v>
      </c>
      <c r="H45" s="23">
        <f t="shared" si="2"/>
        <v>0</v>
      </c>
      <c r="I45" s="28"/>
    </row>
    <row r="46" spans="1:11" ht="15" customHeight="1" x14ac:dyDescent="0.3">
      <c r="A46" s="34" t="s">
        <v>125</v>
      </c>
      <c r="B46" s="35" t="s">
        <v>126</v>
      </c>
      <c r="C46" s="45"/>
      <c r="D46" s="3" t="s">
        <v>1</v>
      </c>
      <c r="E46" s="3">
        <v>250</v>
      </c>
      <c r="F46" s="42"/>
      <c r="G46" s="24">
        <f t="shared" si="7"/>
        <v>0</v>
      </c>
      <c r="H46" s="23">
        <f t="shared" si="2"/>
        <v>0</v>
      </c>
      <c r="I46" s="28"/>
    </row>
    <row r="47" spans="1:11" ht="15" customHeight="1" thickBot="1" x14ac:dyDescent="0.35">
      <c r="A47" s="34" t="s">
        <v>123</v>
      </c>
      <c r="B47" s="35" t="s">
        <v>124</v>
      </c>
      <c r="C47" s="45"/>
      <c r="D47" s="3" t="s">
        <v>1</v>
      </c>
      <c r="E47" s="3">
        <v>15</v>
      </c>
      <c r="F47" s="42"/>
      <c r="G47" s="24">
        <f t="shared" si="7"/>
        <v>0</v>
      </c>
      <c r="H47" s="23">
        <f t="shared" si="2"/>
        <v>0</v>
      </c>
      <c r="I47" s="28"/>
    </row>
    <row r="48" spans="1:11" ht="16.2" customHeight="1" thickBot="1" x14ac:dyDescent="0.35">
      <c r="A48" s="34" t="s">
        <v>122</v>
      </c>
      <c r="B48" s="35" t="s">
        <v>113</v>
      </c>
      <c r="C48" s="45"/>
      <c r="D48" s="3" t="s">
        <v>1</v>
      </c>
      <c r="E48" s="3">
        <v>150</v>
      </c>
      <c r="F48" s="42"/>
      <c r="G48" s="24">
        <f t="shared" si="7"/>
        <v>0</v>
      </c>
      <c r="H48" s="23">
        <f t="shared" si="2"/>
        <v>0</v>
      </c>
      <c r="I48" s="17" t="e">
        <f>SUM(I20:I44,I19:I19,I3:I14)</f>
        <v>#REF!</v>
      </c>
    </row>
    <row r="49" spans="1:8" x14ac:dyDescent="0.3">
      <c r="A49" s="34" t="s">
        <v>121</v>
      </c>
      <c r="B49" s="35"/>
      <c r="C49" s="45"/>
      <c r="D49" s="3" t="s">
        <v>1</v>
      </c>
      <c r="E49" s="3">
        <v>30</v>
      </c>
      <c r="F49" s="42"/>
      <c r="G49" s="24">
        <f t="shared" si="7"/>
        <v>0</v>
      </c>
      <c r="H49" s="23">
        <f t="shared" si="2"/>
        <v>0</v>
      </c>
    </row>
    <row r="50" spans="1:8" x14ac:dyDescent="0.3">
      <c r="A50" s="34" t="s">
        <v>119</v>
      </c>
      <c r="B50" s="35" t="s">
        <v>120</v>
      </c>
      <c r="C50" s="45"/>
      <c r="D50" s="3" t="s">
        <v>1</v>
      </c>
      <c r="E50" s="3">
        <v>50</v>
      </c>
      <c r="F50" s="42"/>
      <c r="G50" s="24">
        <f t="shared" si="7"/>
        <v>0</v>
      </c>
      <c r="H50" s="23">
        <f t="shared" si="2"/>
        <v>0</v>
      </c>
    </row>
    <row r="51" spans="1:8" x14ac:dyDescent="0.3">
      <c r="A51" s="34" t="s">
        <v>117</v>
      </c>
      <c r="B51" s="35" t="s">
        <v>118</v>
      </c>
      <c r="C51" s="45"/>
      <c r="D51" s="3" t="s">
        <v>1</v>
      </c>
      <c r="E51" s="3">
        <v>100</v>
      </c>
      <c r="F51" s="42"/>
      <c r="G51" s="24">
        <f t="shared" si="7"/>
        <v>0</v>
      </c>
      <c r="H51" s="23">
        <f t="shared" si="2"/>
        <v>0</v>
      </c>
    </row>
    <row r="52" spans="1:8" x14ac:dyDescent="0.3">
      <c r="A52" s="34" t="s">
        <v>116</v>
      </c>
      <c r="B52" s="35"/>
      <c r="C52" s="45"/>
      <c r="D52" s="3" t="s">
        <v>1</v>
      </c>
      <c r="E52" s="3">
        <v>5</v>
      </c>
      <c r="F52" s="42"/>
      <c r="G52" s="24">
        <f t="shared" si="7"/>
        <v>0</v>
      </c>
      <c r="H52" s="23">
        <f t="shared" si="2"/>
        <v>0</v>
      </c>
    </row>
    <row r="53" spans="1:8" x14ac:dyDescent="0.3">
      <c r="A53" s="34" t="s">
        <v>114</v>
      </c>
      <c r="B53" s="35" t="s">
        <v>115</v>
      </c>
      <c r="C53" s="45"/>
      <c r="D53" s="3" t="s">
        <v>1</v>
      </c>
      <c r="E53" s="3">
        <v>100</v>
      </c>
      <c r="F53" s="42"/>
      <c r="G53" s="24">
        <f t="shared" si="7"/>
        <v>0</v>
      </c>
      <c r="H53" s="23">
        <f t="shared" si="2"/>
        <v>0</v>
      </c>
    </row>
    <row r="54" spans="1:8" x14ac:dyDescent="0.3">
      <c r="A54" s="34" t="s">
        <v>112</v>
      </c>
      <c r="B54" s="35" t="s">
        <v>113</v>
      </c>
      <c r="C54" s="45"/>
      <c r="D54" s="3" t="s">
        <v>1</v>
      </c>
      <c r="E54" s="3">
        <v>200</v>
      </c>
      <c r="F54" s="42"/>
      <c r="G54" s="24">
        <f t="shared" si="7"/>
        <v>0</v>
      </c>
      <c r="H54" s="23">
        <f t="shared" si="2"/>
        <v>0</v>
      </c>
    </row>
    <row r="55" spans="1:8" x14ac:dyDescent="0.3">
      <c r="A55" s="34" t="s">
        <v>111</v>
      </c>
      <c r="B55" s="35"/>
      <c r="C55" s="45"/>
      <c r="D55" s="3" t="s">
        <v>1</v>
      </c>
      <c r="E55" s="3">
        <v>50</v>
      </c>
      <c r="F55" s="42"/>
      <c r="G55" s="24">
        <f t="shared" si="7"/>
        <v>0</v>
      </c>
      <c r="H55" s="23">
        <f t="shared" si="2"/>
        <v>0</v>
      </c>
    </row>
    <row r="56" spans="1:8" ht="13.5" customHeight="1" x14ac:dyDescent="0.3">
      <c r="A56" s="34" t="s">
        <v>109</v>
      </c>
      <c r="B56" s="35" t="s">
        <v>110</v>
      </c>
      <c r="C56" s="45"/>
      <c r="D56" s="3" t="s">
        <v>1</v>
      </c>
      <c r="E56" s="3">
        <v>100</v>
      </c>
      <c r="F56" s="42"/>
      <c r="G56" s="24">
        <f t="shared" si="7"/>
        <v>0</v>
      </c>
      <c r="H56" s="23">
        <f t="shared" si="2"/>
        <v>0</v>
      </c>
    </row>
    <row r="57" spans="1:8" ht="16.2" customHeight="1" x14ac:dyDescent="0.3">
      <c r="A57" s="34" t="s">
        <v>107</v>
      </c>
      <c r="B57" s="35" t="s">
        <v>108</v>
      </c>
      <c r="C57" s="45"/>
      <c r="D57" s="3" t="s">
        <v>1</v>
      </c>
      <c r="E57" s="3">
        <v>30</v>
      </c>
      <c r="F57" s="42"/>
      <c r="G57" s="24">
        <f t="shared" si="7"/>
        <v>0</v>
      </c>
      <c r="H57" s="23">
        <f t="shared" si="2"/>
        <v>0</v>
      </c>
    </row>
    <row r="58" spans="1:8" ht="15" customHeight="1" x14ac:dyDescent="0.3">
      <c r="A58" s="34" t="s">
        <v>105</v>
      </c>
      <c r="B58" s="35" t="s">
        <v>106</v>
      </c>
      <c r="C58" s="45"/>
      <c r="D58" s="3" t="s">
        <v>1</v>
      </c>
      <c r="E58" s="3">
        <v>400</v>
      </c>
      <c r="F58" s="42"/>
      <c r="G58" s="24">
        <f t="shared" si="7"/>
        <v>0</v>
      </c>
      <c r="H58" s="23">
        <f t="shared" si="2"/>
        <v>0</v>
      </c>
    </row>
    <row r="59" spans="1:8" x14ac:dyDescent="0.3">
      <c r="A59" s="34" t="s">
        <v>103</v>
      </c>
      <c r="B59" s="35" t="s">
        <v>104</v>
      </c>
      <c r="C59" s="45"/>
      <c r="D59" s="3" t="s">
        <v>18</v>
      </c>
      <c r="E59" s="3">
        <v>5</v>
      </c>
      <c r="F59" s="42"/>
      <c r="G59" s="24">
        <f t="shared" si="7"/>
        <v>0</v>
      </c>
      <c r="H59" s="23">
        <f t="shared" si="2"/>
        <v>0</v>
      </c>
    </row>
    <row r="60" spans="1:8" x14ac:dyDescent="0.3">
      <c r="A60" s="34" t="s">
        <v>98</v>
      </c>
      <c r="B60" s="35" t="s">
        <v>100</v>
      </c>
      <c r="C60" s="45"/>
      <c r="D60" s="3" t="s">
        <v>1</v>
      </c>
      <c r="E60" s="3">
        <v>3</v>
      </c>
      <c r="F60" s="42"/>
      <c r="G60" s="24">
        <f t="shared" si="7"/>
        <v>0</v>
      </c>
      <c r="H60" s="23">
        <f t="shared" si="2"/>
        <v>0</v>
      </c>
    </row>
    <row r="61" spans="1:8" x14ac:dyDescent="0.3">
      <c r="A61" s="34" t="s">
        <v>98</v>
      </c>
      <c r="B61" s="35" t="s">
        <v>102</v>
      </c>
      <c r="C61" s="45"/>
      <c r="D61" s="3" t="s">
        <v>1</v>
      </c>
      <c r="E61" s="3">
        <v>3</v>
      </c>
      <c r="F61" s="42"/>
      <c r="G61" s="24">
        <f t="shared" si="7"/>
        <v>0</v>
      </c>
      <c r="H61" s="23">
        <f t="shared" si="2"/>
        <v>0</v>
      </c>
    </row>
    <row r="62" spans="1:8" x14ac:dyDescent="0.3">
      <c r="A62" s="34" t="s">
        <v>98</v>
      </c>
      <c r="B62" s="35" t="s">
        <v>101</v>
      </c>
      <c r="C62" s="45"/>
      <c r="D62" s="3" t="s">
        <v>1</v>
      </c>
      <c r="E62" s="3">
        <v>3</v>
      </c>
      <c r="F62" s="42"/>
      <c r="G62" s="24">
        <f t="shared" si="7"/>
        <v>0</v>
      </c>
      <c r="H62" s="23">
        <f t="shared" si="2"/>
        <v>0</v>
      </c>
    </row>
    <row r="63" spans="1:8" x14ac:dyDescent="0.3">
      <c r="A63" s="34" t="s">
        <v>98</v>
      </c>
      <c r="B63" s="35" t="s">
        <v>99</v>
      </c>
      <c r="C63" s="45"/>
      <c r="D63" s="3" t="s">
        <v>1</v>
      </c>
      <c r="E63" s="3">
        <v>3</v>
      </c>
      <c r="F63" s="42"/>
      <c r="G63" s="24">
        <f t="shared" si="7"/>
        <v>0</v>
      </c>
      <c r="H63" s="23">
        <f t="shared" si="2"/>
        <v>0</v>
      </c>
    </row>
    <row r="64" spans="1:8" x14ac:dyDescent="0.3">
      <c r="A64" s="34" t="s">
        <v>97</v>
      </c>
      <c r="B64" s="35"/>
      <c r="C64" s="45"/>
      <c r="D64" s="3" t="s">
        <v>1</v>
      </c>
      <c r="E64" s="3">
        <v>30</v>
      </c>
      <c r="F64" s="42"/>
      <c r="G64" s="24">
        <f t="shared" si="7"/>
        <v>0</v>
      </c>
      <c r="H64" s="23">
        <f t="shared" si="2"/>
        <v>0</v>
      </c>
    </row>
    <row r="65" spans="1:8" x14ac:dyDescent="0.3">
      <c r="A65" s="34" t="s">
        <v>96</v>
      </c>
      <c r="B65" s="35"/>
      <c r="C65" s="45"/>
      <c r="D65" s="3" t="s">
        <v>1</v>
      </c>
      <c r="E65" s="3">
        <v>20</v>
      </c>
      <c r="F65" s="42"/>
      <c r="G65" s="24">
        <f t="shared" si="7"/>
        <v>0</v>
      </c>
      <c r="H65" s="23">
        <f t="shared" si="2"/>
        <v>0</v>
      </c>
    </row>
    <row r="66" spans="1:8" x14ac:dyDescent="0.3">
      <c r="A66" s="34" t="s">
        <v>56</v>
      </c>
      <c r="B66" s="35" t="s">
        <v>57</v>
      </c>
      <c r="C66" s="45"/>
      <c r="D66" s="3" t="s">
        <v>1</v>
      </c>
      <c r="E66" s="3">
        <v>50</v>
      </c>
      <c r="F66" s="42"/>
      <c r="G66" s="24">
        <f t="shared" si="7"/>
        <v>0</v>
      </c>
      <c r="H66" s="23">
        <f t="shared" si="2"/>
        <v>0</v>
      </c>
    </row>
    <row r="67" spans="1:8" x14ac:dyDescent="0.3">
      <c r="A67" s="34" t="s">
        <v>142</v>
      </c>
      <c r="B67" s="35" t="s">
        <v>143</v>
      </c>
      <c r="C67" s="45"/>
      <c r="D67" s="3" t="s">
        <v>1</v>
      </c>
      <c r="E67" s="3">
        <v>10</v>
      </c>
      <c r="F67" s="42"/>
      <c r="G67" s="46">
        <f t="shared" si="7"/>
        <v>0</v>
      </c>
      <c r="H67" s="47">
        <f t="shared" si="2"/>
        <v>0</v>
      </c>
    </row>
    <row r="68" spans="1:8" x14ac:dyDescent="0.3">
      <c r="A68" s="48" t="s">
        <v>145</v>
      </c>
      <c r="B68" s="49" t="s">
        <v>144</v>
      </c>
      <c r="C68" s="50"/>
      <c r="D68" s="51" t="s">
        <v>1</v>
      </c>
      <c r="E68" s="51">
        <v>10</v>
      </c>
      <c r="F68" s="52"/>
      <c r="G68" s="53">
        <f t="shared" si="7"/>
        <v>0</v>
      </c>
      <c r="H68" s="54">
        <f t="shared" si="2"/>
        <v>0</v>
      </c>
    </row>
    <row r="69" spans="1:8" ht="15" thickBot="1" x14ac:dyDescent="0.35">
      <c r="A69" s="48" t="s">
        <v>145</v>
      </c>
      <c r="B69" s="49" t="s">
        <v>146</v>
      </c>
      <c r="C69" s="50"/>
      <c r="D69" s="51" t="s">
        <v>1</v>
      </c>
      <c r="E69" s="51">
        <v>10</v>
      </c>
      <c r="F69" s="52"/>
      <c r="G69" s="53">
        <f t="shared" si="7"/>
        <v>0</v>
      </c>
      <c r="H69" s="54">
        <f t="shared" si="2"/>
        <v>0</v>
      </c>
    </row>
    <row r="70" spans="1:8" ht="16.2" thickBot="1" x14ac:dyDescent="0.35">
      <c r="A70" s="55"/>
      <c r="B70" s="56"/>
      <c r="C70" s="57" t="s">
        <v>8</v>
      </c>
      <c r="D70" s="58"/>
      <c r="E70" s="58"/>
      <c r="F70" s="58"/>
      <c r="G70" s="59">
        <f>SUM(G3:G69)</f>
        <v>0</v>
      </c>
      <c r="H70" s="59">
        <f>SUM(H3:H69)</f>
        <v>0</v>
      </c>
    </row>
    <row r="72" spans="1:8" x14ac:dyDescent="0.3">
      <c r="A72" s="5" t="s">
        <v>12</v>
      </c>
      <c r="B72" s="5"/>
      <c r="C72" s="5"/>
    </row>
    <row r="73" spans="1:8" x14ac:dyDescent="0.3">
      <c r="A73" s="5" t="s">
        <v>53</v>
      </c>
      <c r="B73" s="5"/>
      <c r="C73" s="5"/>
    </row>
    <row r="74" spans="1:8" x14ac:dyDescent="0.3">
      <c r="A74" s="6" t="s">
        <v>13</v>
      </c>
      <c r="B74" s="6"/>
      <c r="C74" s="6"/>
    </row>
    <row r="75" spans="1:8" x14ac:dyDescent="0.3">
      <c r="A75" s="6" t="s">
        <v>16</v>
      </c>
    </row>
    <row r="76" spans="1:8" x14ac:dyDescent="0.3">
      <c r="A76" s="6" t="s">
        <v>14</v>
      </c>
    </row>
    <row r="77" spans="1:8" x14ac:dyDescent="0.3">
      <c r="A77" s="60" t="s">
        <v>15</v>
      </c>
      <c r="B77" s="60"/>
      <c r="C77" s="60"/>
    </row>
    <row r="78" spans="1:8" ht="28.8" x14ac:dyDescent="0.3">
      <c r="A78" s="26" t="s">
        <v>17</v>
      </c>
      <c r="B78" s="26"/>
      <c r="C78" s="26"/>
    </row>
    <row r="79" spans="1:8" x14ac:dyDescent="0.3">
      <c r="A79" t="s">
        <v>4</v>
      </c>
    </row>
    <row r="80" spans="1:8" x14ac:dyDescent="0.3">
      <c r="A80" t="s">
        <v>147</v>
      </c>
    </row>
    <row r="82" spans="1:2" x14ac:dyDescent="0.3">
      <c r="A82" t="s">
        <v>139</v>
      </c>
    </row>
    <row r="83" spans="1:2" x14ac:dyDescent="0.3">
      <c r="A83" t="s">
        <v>140</v>
      </c>
      <c r="B83" t="s">
        <v>141</v>
      </c>
    </row>
  </sheetData>
  <sheetProtection password="CCE7" sheet="1" objects="1" scenarios="1"/>
  <mergeCells count="2">
    <mergeCell ref="A77:C77"/>
    <mergeCell ref="A2:B2"/>
  </mergeCells>
  <pageMargins left="0.23622047244094491" right="0.23622047244094491" top="0.78740157480314965" bottom="0" header="0.23622047244094491" footer="0.23622047244094491"/>
  <pageSetup paperSize="8" scale="81" orientation="landscape" r:id="rId1"/>
  <headerFooter>
    <oddHeader xml:space="preserve">&amp;L&amp;"-,Tučné"&amp;14Příloha č. 1  ke Kupní smlouvě č.j. VS-19131-2/ČJ-2018-802351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Balonova Jarmila</dc:creator>
  <cp:lastModifiedBy>Haklová Dagmar DiS</cp:lastModifiedBy>
  <cp:lastPrinted>2018-02-05T12:26:24Z</cp:lastPrinted>
  <dcterms:created xsi:type="dcterms:W3CDTF">2012-07-11T11:28:34Z</dcterms:created>
  <dcterms:modified xsi:type="dcterms:W3CDTF">2018-02-06T07:00:06Z</dcterms:modified>
</cp:coreProperties>
</file>