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 " sheetId="2" r:id="rId2"/>
    <sheet name="Rozpocet obj.1" sheetId="3" r:id="rId3"/>
  </sheets>
  <definedNames/>
  <calcPr fullCalcOnLoad="1"/>
</workbook>
</file>

<file path=xl/sharedStrings.xml><?xml version="1.0" encoding="utf-8"?>
<sst xmlns="http://schemas.openxmlformats.org/spreadsheetml/2006/main" count="451" uniqueCount="248">
  <si>
    <t>Název stavby</t>
  </si>
  <si>
    <t>JKSO</t>
  </si>
  <si>
    <t xml:space="preserve"> </t>
  </si>
  <si>
    <t>Kód stavby</t>
  </si>
  <si>
    <t>041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</si>
  <si>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</si>
  <si>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</si>
  <si>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</si>
  <si>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</si>
  <si>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</si>
  <si>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</si>
  <si>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</si>
  <si>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</si>
  <si>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</si>
  <si>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</si>
  <si>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</si>
  <si>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</si>
  <si>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</si>
  <si>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</si>
  <si>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</si>
  <si>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</si>
  <si>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</si>
  <si>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</si>
  <si>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</si>
  <si>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</si>
  <si>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</si>
  <si>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</si>
  <si>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</si>
  <si>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</si>
  <si>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</si>
  <si>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</si>
  <si>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</si>
  <si>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</si>
  <si>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</si>
  <si>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</si>
  <si>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</si>
  <si>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</si>
  <si>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</si>
  <si>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</si>
  <si>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</si>
  <si>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</si>
  <si>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</si>
  <si>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</si>
  <si>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</si>
  <si>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</si>
  <si>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</si>
  <si>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</si>
  <si>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</si>
  <si>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</si>
  <si>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</si>
  <si>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</si>
  <si>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</si>
  <si>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</si>
  <si>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</si>
  <si>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</si>
  <si>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</si>
  <si>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</si>
  <si>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</si>
  <si>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</si>
  <si>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</si>
  <si>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</si>
  <si>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</si>
  <si>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</si>
  <si>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</si>
  <si>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</si>
  <si>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</si>
  <si>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</si>
  <si>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</si>
  <si>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</si>
  <si>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</si>
  <si>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</si>
  <si>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 xml:space="preserve">JKSO: </t>
  </si>
  <si>
    <t>Objednatel:</t>
  </si>
  <si>
    <t>Zhotovitel:</t>
  </si>
  <si>
    <t>Datum:</t>
  </si>
  <si>
    <t>Popis</t>
  </si>
  <si>
    <t>Cena celkem</t>
  </si>
  <si>
    <t>Hmotnost celkem</t>
  </si>
  <si>
    <t>JKSO:</t>
  </si>
  <si>
    <t>P.Č.</t>
  </si>
  <si>
    <t>TV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</si>
  <si>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</si>
  <si>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</si>
  <si>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</si>
  <si>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</si>
  <si>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</si>
  <si>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</si>
  <si>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</si>
  <si>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Práce a dodávky HSV</t>
  </si>
  <si>
    <t>m2</t>
  </si>
  <si>
    <t>m</t>
  </si>
  <si>
    <t>011</t>
  </si>
  <si>
    <t>t</t>
  </si>
  <si>
    <t>M</t>
  </si>
  <si>
    <t>Práce a dodávky PSV</t>
  </si>
  <si>
    <t>Zdravotní instalace</t>
  </si>
  <si>
    <t>P</t>
  </si>
  <si>
    <t>ks</t>
  </si>
  <si>
    <t>Nátěry</t>
  </si>
  <si>
    <t>Lešení pomocné lehké do 1,2 m</t>
  </si>
  <si>
    <t>011 - Běžné konstrukce a práce</t>
  </si>
  <si>
    <t>specifikace</t>
  </si>
  <si>
    <t>Penetrace Paulín</t>
  </si>
  <si>
    <t>Malba Mantolac Inter bílá</t>
  </si>
  <si>
    <t>Lešení</t>
  </si>
  <si>
    <t>Elektroinstalace</t>
  </si>
  <si>
    <t>784141101</t>
  </si>
  <si>
    <t>784145512</t>
  </si>
  <si>
    <t>003</t>
  </si>
  <si>
    <t>Běžnékonstrukce a práce</t>
  </si>
  <si>
    <t>721</t>
  </si>
  <si>
    <t>Zdravotně technické instalace</t>
  </si>
  <si>
    <t>155</t>
  </si>
  <si>
    <t>783</t>
  </si>
  <si>
    <t>Malby a nátěry</t>
  </si>
  <si>
    <t>Ing.Ivan Navrátil</t>
  </si>
  <si>
    <t>hmotnost jednotková</t>
  </si>
  <si>
    <t>hmotnost celkem</t>
  </si>
  <si>
    <t>REKAPITULACE OBJEKTŮ</t>
  </si>
  <si>
    <t>Popis objektu</t>
  </si>
  <si>
    <t>Číslo objektu</t>
  </si>
  <si>
    <t>Souhrn</t>
  </si>
  <si>
    <t>Celkem</t>
  </si>
  <si>
    <t>Věznice Znojmo</t>
  </si>
  <si>
    <t>Výměna podhledů a rozvodů vody v suterénu</t>
  </si>
  <si>
    <t>Znojmo</t>
  </si>
  <si>
    <t>013</t>
  </si>
  <si>
    <t>Bourací práce</t>
  </si>
  <si>
    <t>Odstranění kazetových podhledů včetně závěsů</t>
  </si>
  <si>
    <t>L profil 50/50</t>
  </si>
  <si>
    <t>Montáž a úprava desek CETRIS</t>
  </si>
  <si>
    <t>ocelové závěsy pro potrubí</t>
  </si>
  <si>
    <t>demontáž vodovodního potrubí včetně izolace</t>
  </si>
  <si>
    <t>demontáž závěsů potrubí</t>
  </si>
  <si>
    <t>úprava elektroinstalace</t>
  </si>
  <si>
    <t>Kč</t>
  </si>
  <si>
    <t>demontáž stávajících zářivek</t>
  </si>
  <si>
    <t>Bourání a podchycování</t>
  </si>
  <si>
    <t>722174212R00</t>
  </si>
  <si>
    <t>Montáž plastového potrubí polyf. Svařování D20</t>
  </si>
  <si>
    <t>spcifikace</t>
  </si>
  <si>
    <t>potrubí FV-Plast PPR 20x3,4 PN20</t>
  </si>
  <si>
    <t>722174213R00</t>
  </si>
  <si>
    <t>Montáž plastového potrubí polyf. Svařování D25</t>
  </si>
  <si>
    <t>722174214R00</t>
  </si>
  <si>
    <t>Montáž plastového potrubí polyf. Svařování D32</t>
  </si>
  <si>
    <t>722174215R00</t>
  </si>
  <si>
    <t>Montáž plastového potrubí polyf. Svařování D40</t>
  </si>
  <si>
    <t>722174216R00</t>
  </si>
  <si>
    <t>Montáž plastového potrubí polyf. Svařování D50</t>
  </si>
  <si>
    <t>722174217R00</t>
  </si>
  <si>
    <t>Montáž plastového potrubí polyf. Svařování D63</t>
  </si>
  <si>
    <t>722174218R00</t>
  </si>
  <si>
    <t>Montáž plastového potrubí polyf. Svařování D75</t>
  </si>
  <si>
    <t>potrubí FV-Plast PPR 25x4,2 PN20</t>
  </si>
  <si>
    <t>potrubí FV-Plast PPR 32x5,4 PN20</t>
  </si>
  <si>
    <t>potrubí FV-Plast PPR 40x6,7 PN20</t>
  </si>
  <si>
    <t>potrubí FV-Plast PPR 50x8,3 PN20</t>
  </si>
  <si>
    <t>potrubí FV-Plast PPR 63x10,5 PN20</t>
  </si>
  <si>
    <t>potrubí FV-Plast PPR 75x12,5 PN20</t>
  </si>
  <si>
    <t>722175112R00</t>
  </si>
  <si>
    <t>Montáž plastových tvarovek polyf.svařování dva spoje DN20</t>
  </si>
  <si>
    <t>Kulový ventil KV 20</t>
  </si>
  <si>
    <t>Montáž plastových tvarovek polyf.svařování dva spoje DN25</t>
  </si>
  <si>
    <t>Kulový ventil KV 25</t>
  </si>
  <si>
    <t>Montáž plastových tvarovek polyf.svařování dva spoje DN32</t>
  </si>
  <si>
    <t>Kulový ventil KV 32</t>
  </si>
  <si>
    <t>Montáž plastových tvarovek polyf.svařování dva spoje DN50</t>
  </si>
  <si>
    <t>Kulový ventil KV 50</t>
  </si>
  <si>
    <t>722175122R00</t>
  </si>
  <si>
    <t>722175132R00</t>
  </si>
  <si>
    <t>Montáž plastových tvarovek polyf.svařování tři spoje DN32</t>
  </si>
  <si>
    <t>722175134R00</t>
  </si>
  <si>
    <t>Montáž plastových tvarovek polyf.svařování tři spoje DN25</t>
  </si>
  <si>
    <t>Montáž plastových tvarovek polyf.svařování tři spoje DN20</t>
  </si>
  <si>
    <t>T kus 20/20</t>
  </si>
  <si>
    <t>Tkus 25/20</t>
  </si>
  <si>
    <t>T kus 25/25</t>
  </si>
  <si>
    <t>722175133R00</t>
  </si>
  <si>
    <t>T kus 32/32</t>
  </si>
  <si>
    <t>722175135R00</t>
  </si>
  <si>
    <t>Montáž plastových tvarovek polyf.svařování tři spoje DN40</t>
  </si>
  <si>
    <t>T kus 40/20</t>
  </si>
  <si>
    <t>T kus 40/32</t>
  </si>
  <si>
    <t>722175136R00</t>
  </si>
  <si>
    <t>Montáž plastových tvarovek polyf.svařování tři spoje DN50</t>
  </si>
  <si>
    <t>T kus 50/25</t>
  </si>
  <si>
    <t>T kus 50/32</t>
  </si>
  <si>
    <t>722175137R00</t>
  </si>
  <si>
    <t>Montáž plastových tvarovek polyf.svařování tři spoje DN63</t>
  </si>
  <si>
    <t>T kus 63/20</t>
  </si>
  <si>
    <t>T kus 63/32</t>
  </si>
  <si>
    <t>722175138R00</t>
  </si>
  <si>
    <t>Montáž plastových tvarovek polyf.svařování tři spoje DN75</t>
  </si>
  <si>
    <t>T kus 75/20</t>
  </si>
  <si>
    <t>T kus 75/25</t>
  </si>
  <si>
    <t>T kus 75/32</t>
  </si>
  <si>
    <t>Montáž vodících L profilů pro podhled</t>
  </si>
  <si>
    <t>Montáž plastových tvarovek polyf.svařování jeden spoj DN20</t>
  </si>
  <si>
    <t>Přechodový kus - plast ocel D 20</t>
  </si>
  <si>
    <t>722175113R00</t>
  </si>
  <si>
    <t>Montáž plastových tvarovek polyf.svařování jeden spoj DN25</t>
  </si>
  <si>
    <t>Přechodový kus - plast ocel D 25</t>
  </si>
  <si>
    <t>722175114R00</t>
  </si>
  <si>
    <t>Montáž plastových tvarovek polyf.svařování jeden spoj DN32</t>
  </si>
  <si>
    <t>Přechodový kus - plast ocel D 32</t>
  </si>
  <si>
    <t>Montáž plastových tvarovek polyf.svařování jeden spoj DN50</t>
  </si>
  <si>
    <t>Přechodový kus - plast ocel D 50</t>
  </si>
  <si>
    <t>722175116R00</t>
  </si>
  <si>
    <t>722175118R00</t>
  </si>
  <si>
    <t>Montáž plastových tvarovek polyf.svařování jeden spoj DN75</t>
  </si>
  <si>
    <t>Přechodový kus - plast ocel D 75</t>
  </si>
  <si>
    <t>R</t>
  </si>
  <si>
    <t>řezání závitu ocelová pouinkovaná trubka</t>
  </si>
  <si>
    <t>722181211RT7</t>
  </si>
  <si>
    <t>návleková izolace potrubí D20</t>
  </si>
  <si>
    <t>návleková izolace potrubí D25</t>
  </si>
  <si>
    <t>návleková izolace potrubí D32</t>
  </si>
  <si>
    <t>návleková izolace potrubí D40</t>
  </si>
  <si>
    <t>návleková izolace potrubí D50</t>
  </si>
  <si>
    <t>návleková izolace potrubí D63</t>
  </si>
  <si>
    <t>návleková izolace potrubí D750</t>
  </si>
  <si>
    <t>722280106R00</t>
  </si>
  <si>
    <t>Tlaková zkouška potrubí do DN32</t>
  </si>
  <si>
    <t>722280107R00</t>
  </si>
  <si>
    <t>Tlaková zkouška potrubí do DN40</t>
  </si>
  <si>
    <t>722280108R00</t>
  </si>
  <si>
    <t>Tlaková zkouška potrubí do DN50</t>
  </si>
  <si>
    <t>722280109R00</t>
  </si>
  <si>
    <t>Tlaková zkouška potrubí do DN65</t>
  </si>
  <si>
    <t>722290229R00</t>
  </si>
  <si>
    <t>Tlaková zkouška potrubí do DN100</t>
  </si>
  <si>
    <t>722290234R00</t>
  </si>
  <si>
    <t>Proplach a desinfekce potrubí do D80</t>
  </si>
  <si>
    <t>dodávka a montáž svítidel  600x600  LED 36W/230V</t>
  </si>
  <si>
    <t>Výměna podhledů a rozvody vody v suterénu</t>
  </si>
  <si>
    <t xml:space="preserve">ROZPOČET OBJEKT </t>
  </si>
  <si>
    <t>Vysekání drážky ve zdivu 15/15</t>
  </si>
  <si>
    <t>Vysekání drážky ve zdivu 30/30</t>
  </si>
  <si>
    <t>Vysekání kapes ve zdivu 30/30/20</t>
  </si>
  <si>
    <t>014</t>
  </si>
  <si>
    <t>014 - Opravy a údržba</t>
  </si>
  <si>
    <t>Zaplnění rýh maltou</t>
  </si>
  <si>
    <t>Štuková omítka rýh</t>
  </si>
  <si>
    <t>Osazení dřevěných krabic s našroubovaným plastovým víkem</t>
  </si>
  <si>
    <t>deska CETRIS 10 mm , prořez 10%</t>
  </si>
  <si>
    <t>Opravy a údržba</t>
  </si>
  <si>
    <t>LIST ROZPOČTU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</si>
</sst>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0.0000"/>
    <numFmt numFmtId="171" formatCode="0.000"/>
    <numFmt numFmtId="172" formatCode="#,##0.000_ ;[Red]\-#,##0.000\ "/>
    <numFmt numFmtId="173" formatCode="#,##0.00_ ;[Red]\-#,##0.00\ "/>
    <numFmt numFmtId="174" formatCode="#,##0.00000_ ;[Red]\-#,##0.00000\ "/>
    <numFmt numFmtId="175" formatCode="0.0"/>
    <numFmt numFmtId="176" formatCode="#,##0.00_ ;\-#,##0.00\ "/>
    <numFmt numFmtId="177" formatCode="0.00000"/>
    <numFmt numFmtId="178" formatCode="#,##0.00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sz val="8"/>
      <color indexed="48"/>
      <name val="Arial"/>
      <family val="0"/>
    </font>
    <font>
      <b/>
      <sz val="8"/>
      <color indexed="16"/>
      <name val="Arial"/>
      <family val="2"/>
    </font>
    <font>
      <sz val="8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4" fontId="17" fillId="0" borderId="0" xfId="0" applyNumberFormat="1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 vertical="top"/>
      <protection/>
    </xf>
    <xf numFmtId="49" fontId="17" fillId="0" borderId="0" xfId="0" applyNumberFormat="1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right" vertical="top"/>
      <protection/>
    </xf>
    <xf numFmtId="4" fontId="2" fillId="0" borderId="0" xfId="0" applyNumberFormat="1" applyFont="1" applyAlignment="1" applyProtection="1">
      <alignment vertical="top"/>
      <protection/>
    </xf>
    <xf numFmtId="0" fontId="21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vertical="top"/>
      <protection/>
    </xf>
    <xf numFmtId="4" fontId="17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17" fillId="0" borderId="0" xfId="0" applyNumberFormat="1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2" fillId="34" borderId="60" xfId="0" applyFont="1" applyFill="1" applyBorder="1" applyAlignment="1" applyProtection="1">
      <alignment horizontal="center" vertical="top"/>
      <protection/>
    </xf>
    <xf numFmtId="0" fontId="2" fillId="34" borderId="61" xfId="0" applyFont="1" applyFill="1" applyBorder="1" applyAlignment="1" applyProtection="1">
      <alignment horizontal="center" vertical="top"/>
      <protection/>
    </xf>
    <xf numFmtId="174" fontId="9" fillId="0" borderId="0" xfId="0" applyNumberFormat="1" applyFont="1" applyAlignment="1" applyProtection="1">
      <alignment horizontal="left" vertical="center"/>
      <protection/>
    </xf>
    <xf numFmtId="174" fontId="2" fillId="0" borderId="0" xfId="0" applyNumberFormat="1" applyFont="1" applyAlignment="1" applyProtection="1">
      <alignment horizontal="left" vertical="center"/>
      <protection/>
    </xf>
    <xf numFmtId="174" fontId="0" fillId="0" borderId="0" xfId="0" applyNumberFormat="1" applyAlignment="1" applyProtection="1">
      <alignment horizontal="left" vertical="top"/>
      <protection/>
    </xf>
    <xf numFmtId="174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4" fontId="2" fillId="0" borderId="0" xfId="0" applyNumberFormat="1" applyFont="1" applyAlignment="1" applyProtection="1">
      <alignment horizontal="left" vertical="top"/>
      <protection/>
    </xf>
    <xf numFmtId="171" fontId="2" fillId="0" borderId="0" xfId="0" applyNumberFormat="1" applyFont="1" applyAlignment="1" applyProtection="1">
      <alignment horizontal="right" vertical="top"/>
      <protection/>
    </xf>
    <xf numFmtId="173" fontId="2" fillId="0" borderId="0" xfId="0" applyNumberFormat="1" applyFont="1" applyAlignment="1" applyProtection="1">
      <alignment horizontal="right" vertical="top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horizontal="right" vertical="center"/>
      <protection/>
    </xf>
    <xf numFmtId="166" fontId="14" fillId="0" borderId="0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vertical="top"/>
      <protection/>
    </xf>
    <xf numFmtId="171" fontId="2" fillId="0" borderId="0" xfId="0" applyNumberFormat="1" applyFont="1" applyAlignment="1" applyProtection="1">
      <alignment horizontal="right" vertical="top"/>
      <protection/>
    </xf>
    <xf numFmtId="178" fontId="2" fillId="0" borderId="0" xfId="0" applyNumberFormat="1" applyFont="1" applyAlignment="1" applyProtection="1">
      <alignment horizontal="right" vertical="top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33" borderId="0" xfId="0" applyFont="1" applyFill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W29" sqref="W2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247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0</v>
      </c>
      <c r="C5" s="16"/>
      <c r="D5" s="16"/>
      <c r="E5" s="17" t="s">
        <v>123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 t="s">
        <v>2</v>
      </c>
      <c r="Q5" s="20"/>
      <c r="R5" s="19"/>
      <c r="S5" s="21"/>
    </row>
    <row r="6" spans="1:19" ht="17.25" customHeight="1" hidden="1">
      <c r="A6" s="15"/>
      <c r="B6" s="16" t="s">
        <v>3</v>
      </c>
      <c r="C6" s="16"/>
      <c r="D6" s="16"/>
      <c r="E6" s="22" t="s">
        <v>4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5</v>
      </c>
      <c r="C7" s="16"/>
      <c r="D7" s="16"/>
      <c r="E7" s="26"/>
      <c r="F7" s="16"/>
      <c r="G7" s="16"/>
      <c r="H7" s="16"/>
      <c r="I7" s="16"/>
      <c r="J7" s="23"/>
      <c r="K7" s="16"/>
      <c r="L7" s="16"/>
      <c r="M7" s="16"/>
      <c r="N7" s="16"/>
      <c r="O7" s="16" t="s">
        <v>6</v>
      </c>
      <c r="P7" s="22"/>
      <c r="Q7" s="25"/>
      <c r="R7" s="23"/>
      <c r="S7" s="21"/>
    </row>
    <row r="8" spans="1:19" ht="17.25" customHeight="1" hidden="1">
      <c r="A8" s="15"/>
      <c r="B8" s="16" t="s">
        <v>7</v>
      </c>
      <c r="C8" s="16"/>
      <c r="D8" s="16"/>
      <c r="E8" s="26" t="s">
        <v>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8</v>
      </c>
      <c r="C9" s="16"/>
      <c r="D9" s="16"/>
      <c r="E9" s="27" t="s">
        <v>124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9</v>
      </c>
      <c r="P9" s="203" t="s">
        <v>125</v>
      </c>
      <c r="Q9" s="204"/>
      <c r="R9" s="205"/>
      <c r="S9" s="21"/>
    </row>
    <row r="10" spans="1:19" ht="17.25" customHeight="1" hidden="1">
      <c r="A10" s="15"/>
      <c r="B10" s="16" t="s">
        <v>10</v>
      </c>
      <c r="C10" s="16"/>
      <c r="D10" s="16"/>
      <c r="E10" s="31" t="s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11</v>
      </c>
      <c r="C11" s="16"/>
      <c r="D11" s="16"/>
      <c r="E11" s="31" t="s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12</v>
      </c>
      <c r="C12" s="16"/>
      <c r="D12" s="16"/>
      <c r="E12" s="31" t="s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13</v>
      </c>
      <c r="P25" s="16" t="s">
        <v>14</v>
      </c>
      <c r="Q25" s="16"/>
      <c r="R25" s="16"/>
      <c r="S25" s="21"/>
    </row>
    <row r="26" spans="1:19" ht="17.25" customHeight="1">
      <c r="A26" s="15"/>
      <c r="B26" s="16" t="s">
        <v>15</v>
      </c>
      <c r="C26" s="16"/>
      <c r="D26" s="16"/>
      <c r="E26" s="17" t="s">
        <v>2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16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17</v>
      </c>
      <c r="C28" s="16"/>
      <c r="D28" s="16"/>
      <c r="E28" s="22" t="s">
        <v>2</v>
      </c>
      <c r="F28" s="16"/>
      <c r="G28" s="16"/>
      <c r="H28" s="16"/>
      <c r="I28" s="16"/>
      <c r="J28" s="23"/>
      <c r="K28" s="16"/>
      <c r="L28" s="16"/>
      <c r="M28" s="16"/>
      <c r="N28" s="16"/>
      <c r="O28" s="32" t="s">
        <v>2</v>
      </c>
      <c r="P28" s="33" t="s">
        <v>2</v>
      </c>
      <c r="Q28" s="34" t="s">
        <v>2</v>
      </c>
      <c r="R28" s="35" t="s">
        <v>2</v>
      </c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18</v>
      </c>
      <c r="F30" s="16"/>
      <c r="G30" s="16" t="s">
        <v>19</v>
      </c>
      <c r="H30" s="16"/>
      <c r="I30" s="16"/>
      <c r="J30" s="16"/>
      <c r="K30" s="16"/>
      <c r="L30" s="16"/>
      <c r="M30" s="16"/>
      <c r="N30" s="16"/>
      <c r="O30" s="36" t="s">
        <v>20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206" t="s">
        <v>115</v>
      </c>
      <c r="H31" s="207"/>
      <c r="I31" s="208"/>
      <c r="J31" s="16"/>
      <c r="K31" s="16"/>
      <c r="L31" s="16"/>
      <c r="M31" s="16"/>
      <c r="N31" s="16"/>
      <c r="O31" s="39"/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22</v>
      </c>
      <c r="B34" s="49"/>
      <c r="C34" s="49"/>
      <c r="D34" s="50"/>
      <c r="E34" s="51" t="s">
        <v>23</v>
      </c>
      <c r="F34" s="50"/>
      <c r="G34" s="51" t="s">
        <v>24</v>
      </c>
      <c r="H34" s="49"/>
      <c r="I34" s="50"/>
      <c r="J34" s="51" t="s">
        <v>25</v>
      </c>
      <c r="K34" s="49"/>
      <c r="L34" s="51" t="s">
        <v>26</v>
      </c>
      <c r="M34" s="49"/>
      <c r="N34" s="49"/>
      <c r="O34" s="50"/>
      <c r="P34" s="51" t="s">
        <v>27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28</v>
      </c>
      <c r="F36" s="45"/>
      <c r="G36" s="45"/>
      <c r="H36" s="45"/>
      <c r="I36" s="45"/>
      <c r="J36" s="62" t="s">
        <v>29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30</v>
      </c>
      <c r="B37" s="64"/>
      <c r="C37" s="65" t="s">
        <v>31</v>
      </c>
      <c r="D37" s="66"/>
      <c r="E37" s="66"/>
      <c r="F37" s="67"/>
      <c r="G37" s="63" t="s">
        <v>32</v>
      </c>
      <c r="H37" s="68"/>
      <c r="I37" s="65" t="s">
        <v>33</v>
      </c>
      <c r="J37" s="66"/>
      <c r="K37" s="66"/>
      <c r="L37" s="63" t="s">
        <v>34</v>
      </c>
      <c r="M37" s="68"/>
      <c r="N37" s="65" t="s">
        <v>35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36</v>
      </c>
      <c r="C38" s="19"/>
      <c r="D38" s="71" t="s">
        <v>37</v>
      </c>
      <c r="E38" s="72">
        <v>0</v>
      </c>
      <c r="F38" s="73"/>
      <c r="G38" s="69">
        <v>8</v>
      </c>
      <c r="H38" s="74" t="s">
        <v>38</v>
      </c>
      <c r="I38" s="35"/>
      <c r="J38" s="75">
        <v>0</v>
      </c>
      <c r="K38" s="76"/>
      <c r="L38" s="69">
        <v>13</v>
      </c>
      <c r="M38" s="33" t="s">
        <v>39</v>
      </c>
      <c r="N38" s="38"/>
      <c r="O38" s="38"/>
      <c r="P38" s="77">
        <f>M49</f>
        <v>21</v>
      </c>
      <c r="Q38" s="78" t="s">
        <v>40</v>
      </c>
      <c r="R38" s="72">
        <v>0</v>
      </c>
      <c r="S38" s="73"/>
    </row>
    <row r="39" spans="1:19" ht="20.25" customHeight="1">
      <c r="A39" s="69">
        <v>2</v>
      </c>
      <c r="B39" s="79"/>
      <c r="C39" s="29"/>
      <c r="D39" s="71" t="s">
        <v>41</v>
      </c>
      <c r="E39" s="72">
        <v>0</v>
      </c>
      <c r="F39" s="73"/>
      <c r="G39" s="69">
        <v>9</v>
      </c>
      <c r="H39" s="16" t="s">
        <v>42</v>
      </c>
      <c r="I39" s="71"/>
      <c r="J39" s="75">
        <v>0</v>
      </c>
      <c r="K39" s="76"/>
      <c r="L39" s="69">
        <v>14</v>
      </c>
      <c r="M39" s="33" t="s">
        <v>43</v>
      </c>
      <c r="N39" s="38"/>
      <c r="O39" s="38"/>
      <c r="P39" s="77">
        <f>M49</f>
        <v>21</v>
      </c>
      <c r="Q39" s="78" t="s">
        <v>40</v>
      </c>
      <c r="R39" s="72">
        <v>0</v>
      </c>
      <c r="S39" s="73"/>
    </row>
    <row r="40" spans="1:19" ht="20.25" customHeight="1">
      <c r="A40" s="69">
        <v>3</v>
      </c>
      <c r="B40" s="70" t="s">
        <v>44</v>
      </c>
      <c r="C40" s="19"/>
      <c r="D40" s="71" t="s">
        <v>37</v>
      </c>
      <c r="E40" s="72">
        <v>0</v>
      </c>
      <c r="F40" s="73"/>
      <c r="G40" s="69">
        <v>10</v>
      </c>
      <c r="H40" s="74" t="s">
        <v>45</v>
      </c>
      <c r="I40" s="35"/>
      <c r="J40" s="75">
        <v>0</v>
      </c>
      <c r="K40" s="76"/>
      <c r="L40" s="69">
        <v>15</v>
      </c>
      <c r="M40" s="33" t="s">
        <v>46</v>
      </c>
      <c r="N40" s="38"/>
      <c r="O40" s="38"/>
      <c r="P40" s="77">
        <f>M49</f>
        <v>21</v>
      </c>
      <c r="Q40" s="78" t="s">
        <v>40</v>
      </c>
      <c r="R40" s="72">
        <v>0</v>
      </c>
      <c r="S40" s="73"/>
    </row>
    <row r="41" spans="1:19" ht="20.25" customHeight="1">
      <c r="A41" s="69">
        <v>4</v>
      </c>
      <c r="B41" s="79"/>
      <c r="C41" s="29"/>
      <c r="D41" s="71" t="s">
        <v>41</v>
      </c>
      <c r="E41" s="72"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47</v>
      </c>
      <c r="N41" s="38"/>
      <c r="O41" s="38"/>
      <c r="P41" s="77">
        <f>M49</f>
        <v>21</v>
      </c>
      <c r="Q41" s="78" t="s">
        <v>40</v>
      </c>
      <c r="R41" s="72">
        <v>0</v>
      </c>
      <c r="S41" s="73"/>
    </row>
    <row r="42" spans="1:19" ht="20.25" customHeight="1">
      <c r="A42" s="69">
        <v>5</v>
      </c>
      <c r="B42" s="70" t="s">
        <v>48</v>
      </c>
      <c r="C42" s="19"/>
      <c r="D42" s="71" t="s">
        <v>37</v>
      </c>
      <c r="E42" s="72">
        <v>0</v>
      </c>
      <c r="F42" s="73"/>
      <c r="G42" s="80"/>
      <c r="H42" s="38"/>
      <c r="I42" s="35"/>
      <c r="J42" s="81"/>
      <c r="K42" s="76"/>
      <c r="L42" s="69">
        <v>17</v>
      </c>
      <c r="M42" s="33" t="s">
        <v>49</v>
      </c>
      <c r="N42" s="38"/>
      <c r="O42" s="38"/>
      <c r="P42" s="77">
        <f>M49</f>
        <v>21</v>
      </c>
      <c r="Q42" s="78" t="s">
        <v>40</v>
      </c>
      <c r="R42" s="72">
        <v>0</v>
      </c>
      <c r="S42" s="73"/>
    </row>
    <row r="43" spans="1:19" ht="20.25" customHeight="1">
      <c r="A43" s="69">
        <v>6</v>
      </c>
      <c r="B43" s="79"/>
      <c r="C43" s="29"/>
      <c r="D43" s="71" t="s">
        <v>41</v>
      </c>
      <c r="E43" s="72">
        <v>0</v>
      </c>
      <c r="F43" s="73"/>
      <c r="G43" s="80"/>
      <c r="H43" s="38"/>
      <c r="I43" s="35"/>
      <c r="J43" s="81"/>
      <c r="K43" s="76"/>
      <c r="L43" s="69">
        <v>18</v>
      </c>
      <c r="M43" s="74" t="s">
        <v>50</v>
      </c>
      <c r="N43" s="38"/>
      <c r="O43" s="38"/>
      <c r="P43" s="38"/>
      <c r="Q43" s="35"/>
      <c r="R43" s="72" t="s">
        <v>2</v>
      </c>
      <c r="S43" s="73"/>
    </row>
    <row r="44" spans="1:19" ht="20.25" customHeight="1">
      <c r="A44" s="69">
        <v>7</v>
      </c>
      <c r="B44" s="82" t="s">
        <v>51</v>
      </c>
      <c r="C44" s="38"/>
      <c r="D44" s="35"/>
      <c r="E44" s="83">
        <f>SUM(E38:E43)</f>
        <v>0</v>
      </c>
      <c r="F44" s="47"/>
      <c r="G44" s="69">
        <v>12</v>
      </c>
      <c r="H44" s="82" t="s">
        <v>52</v>
      </c>
      <c r="I44" s="35"/>
      <c r="J44" s="84">
        <f>SUM(J38:J41)</f>
        <v>0</v>
      </c>
      <c r="K44" s="85"/>
      <c r="L44" s="69">
        <v>19</v>
      </c>
      <c r="M44" s="70" t="s">
        <v>53</v>
      </c>
      <c r="N44" s="18"/>
      <c r="O44" s="18"/>
      <c r="P44" s="18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54</v>
      </c>
      <c r="C45" s="89"/>
      <c r="D45" s="90"/>
      <c r="E45" s="91" t="s">
        <v>2</v>
      </c>
      <c r="F45" s="43"/>
      <c r="G45" s="87">
        <v>21</v>
      </c>
      <c r="H45" s="88" t="s">
        <v>55</v>
      </c>
      <c r="I45" s="90"/>
      <c r="J45" s="92">
        <v>0</v>
      </c>
      <c r="K45" s="93">
        <f>M49</f>
        <v>21</v>
      </c>
      <c r="L45" s="87">
        <v>22</v>
      </c>
      <c r="M45" s="88" t="s">
        <v>56</v>
      </c>
      <c r="N45" s="89"/>
      <c r="O45" s="89"/>
      <c r="P45" s="89"/>
      <c r="Q45" s="90"/>
      <c r="R45" s="91">
        <v>0</v>
      </c>
      <c r="S45" s="43"/>
    </row>
    <row r="46" spans="1:19" ht="20.25" customHeight="1">
      <c r="A46" s="94" t="s">
        <v>16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3" t="s">
        <v>57</v>
      </c>
      <c r="M46" s="50"/>
      <c r="N46" s="65" t="s">
        <v>58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69">
        <v>23</v>
      </c>
      <c r="M47" s="74" t="s">
        <v>59</v>
      </c>
      <c r="N47" s="38"/>
      <c r="O47" s="38"/>
      <c r="P47" s="38"/>
      <c r="Q47" s="73"/>
      <c r="R47" s="83">
        <f>SUM(E44+R44+R45)</f>
        <v>0</v>
      </c>
      <c r="S47" s="47"/>
    </row>
    <row r="48" spans="1:19" ht="20.25" customHeight="1">
      <c r="A48" s="98" t="s">
        <v>60</v>
      </c>
      <c r="B48" s="28"/>
      <c r="C48" s="28"/>
      <c r="D48" s="28"/>
      <c r="E48" s="28"/>
      <c r="F48" s="29"/>
      <c r="G48" s="99" t="s">
        <v>61</v>
      </c>
      <c r="H48" s="28"/>
      <c r="I48" s="28"/>
      <c r="J48" s="28"/>
      <c r="K48" s="28"/>
      <c r="L48" s="69">
        <v>24</v>
      </c>
      <c r="M48" s="100">
        <v>15</v>
      </c>
      <c r="N48" s="29" t="s">
        <v>40</v>
      </c>
      <c r="O48" s="101">
        <v>0</v>
      </c>
      <c r="P48" s="193" t="s">
        <v>2</v>
      </c>
      <c r="Q48" s="35"/>
      <c r="R48" s="102">
        <f>SUM(O48*0.21)</f>
        <v>0</v>
      </c>
      <c r="S48" s="103"/>
    </row>
    <row r="49" spans="1:19" ht="20.25" customHeight="1">
      <c r="A49" s="104" t="s">
        <v>15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69">
        <v>25</v>
      </c>
      <c r="M49" s="106">
        <v>21</v>
      </c>
      <c r="N49" s="35" t="s">
        <v>40</v>
      </c>
      <c r="O49" s="101" t="s">
        <v>2</v>
      </c>
      <c r="P49" s="38" t="s">
        <v>62</v>
      </c>
      <c r="Q49" s="35"/>
      <c r="R49" s="72" t="s">
        <v>2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7" t="s">
        <v>63</v>
      </c>
      <c r="N50" s="89"/>
      <c r="O50" s="89"/>
      <c r="P50" s="89"/>
      <c r="Q50" s="108"/>
      <c r="R50" s="83">
        <f>SUM(R47+R48)</f>
        <v>0</v>
      </c>
      <c r="S50" s="109"/>
    </row>
    <row r="51" spans="1:19" ht="20.25" customHeight="1">
      <c r="A51" s="98" t="s">
        <v>60</v>
      </c>
      <c r="B51" s="28"/>
      <c r="C51" s="28"/>
      <c r="D51" s="28"/>
      <c r="E51" s="28"/>
      <c r="F51" s="29"/>
      <c r="G51" s="99" t="s">
        <v>61</v>
      </c>
      <c r="H51" s="28"/>
      <c r="I51" s="28"/>
      <c r="J51" s="28"/>
      <c r="K51" s="28"/>
      <c r="L51" s="63" t="s">
        <v>64</v>
      </c>
      <c r="M51" s="50"/>
      <c r="N51" s="65" t="s">
        <v>65</v>
      </c>
      <c r="O51" s="49"/>
      <c r="P51" s="49"/>
      <c r="Q51" s="49"/>
      <c r="R51" s="110"/>
      <c r="S51" s="52"/>
    </row>
    <row r="52" spans="1:19" ht="20.25" customHeight="1">
      <c r="A52" s="104" t="s">
        <v>17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69">
        <v>27</v>
      </c>
      <c r="M52" s="74" t="s">
        <v>66</v>
      </c>
      <c r="N52" s="38"/>
      <c r="O52" s="38"/>
      <c r="P52" s="38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69">
        <v>28</v>
      </c>
      <c r="M53" s="74" t="s">
        <v>67</v>
      </c>
      <c r="N53" s="38"/>
      <c r="O53" s="38"/>
      <c r="P53" s="38"/>
      <c r="Q53" s="35"/>
      <c r="R53" s="72">
        <v>0</v>
      </c>
      <c r="S53" s="73"/>
    </row>
    <row r="54" spans="1:19" ht="20.25" customHeight="1">
      <c r="A54" s="111" t="s">
        <v>60</v>
      </c>
      <c r="B54" s="42"/>
      <c r="C54" s="42"/>
      <c r="D54" s="42"/>
      <c r="E54" s="42"/>
      <c r="F54" s="112"/>
      <c r="G54" s="113" t="s">
        <v>61</v>
      </c>
      <c r="H54" s="42"/>
      <c r="I54" s="42"/>
      <c r="J54" s="42"/>
      <c r="K54" s="42"/>
      <c r="L54" s="87">
        <v>29</v>
      </c>
      <c r="M54" s="88" t="s">
        <v>68</v>
      </c>
      <c r="N54" s="89"/>
      <c r="O54" s="89"/>
      <c r="P54" s="89"/>
      <c r="Q54" s="90"/>
      <c r="R54" s="56">
        <v>0</v>
      </c>
      <c r="S54" s="114"/>
    </row>
  </sheetData>
  <sheetProtection/>
  <mergeCells count="2">
    <mergeCell ref="P9:R9"/>
    <mergeCell ref="G31:I31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  <headerFooter alignWithMargins="0">
    <oddFooter>&amp;LIng.Ivan Navrátil&amp;CTel : 773488368&amp;Re-mail : navratil.ivan@seznam.cz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1.7109375" style="0" customWidth="1"/>
    <col min="2" max="2" width="55.7109375" style="0" customWidth="1"/>
    <col min="3" max="3" width="13.7109375" style="0" customWidth="1"/>
  </cols>
  <sheetData>
    <row r="1" spans="1:3" ht="18">
      <c r="A1" s="209" t="s">
        <v>118</v>
      </c>
      <c r="B1" s="209"/>
      <c r="C1" s="115"/>
    </row>
    <row r="2" spans="1:3" ht="12.75">
      <c r="A2" s="116" t="s">
        <v>69</v>
      </c>
      <c r="B2" s="117" t="s">
        <v>123</v>
      </c>
      <c r="C2" s="118"/>
    </row>
    <row r="3" spans="1:3" ht="12.75">
      <c r="A3" s="117" t="s">
        <v>71</v>
      </c>
      <c r="B3" s="117" t="s">
        <v>235</v>
      </c>
      <c r="C3" s="119"/>
    </row>
    <row r="4" spans="1:3" ht="12.75">
      <c r="A4" s="117" t="s">
        <v>72</v>
      </c>
      <c r="B4" s="117" t="s">
        <v>2</v>
      </c>
      <c r="C4" s="119"/>
    </row>
    <row r="5" spans="1:3" ht="12.75">
      <c r="A5" s="117" t="s">
        <v>73</v>
      </c>
      <c r="B5" s="117" t="s">
        <v>2</v>
      </c>
      <c r="C5" s="119"/>
    </row>
    <row r="6" spans="1:3" ht="12.75">
      <c r="A6" s="117" t="s">
        <v>74</v>
      </c>
      <c r="B6" s="202"/>
      <c r="C6" s="119"/>
    </row>
    <row r="7" spans="1:3" ht="12.75">
      <c r="A7" s="115"/>
      <c r="B7" s="115"/>
      <c r="C7" s="115"/>
    </row>
    <row r="8" spans="1:3" ht="12.75">
      <c r="A8" s="120" t="s">
        <v>120</v>
      </c>
      <c r="B8" s="121" t="s">
        <v>119</v>
      </c>
      <c r="C8" s="122" t="s">
        <v>76</v>
      </c>
    </row>
    <row r="9" spans="1:3" ht="12.75">
      <c r="A9" s="123">
        <v>1</v>
      </c>
      <c r="B9" s="124">
        <v>2</v>
      </c>
      <c r="C9" s="125">
        <v>3</v>
      </c>
    </row>
    <row r="10" spans="1:3" ht="12.75">
      <c r="A10" s="126"/>
      <c r="B10" s="127"/>
      <c r="C10" s="127"/>
    </row>
    <row r="11" spans="1:3" ht="12.75">
      <c r="A11" s="129" t="s">
        <v>121</v>
      </c>
      <c r="B11" s="130" t="s">
        <v>122</v>
      </c>
      <c r="C11" s="131">
        <f>SUM(C12:C14)</f>
        <v>0</v>
      </c>
    </row>
    <row r="12" spans="1:3" ht="12.75">
      <c r="A12" s="175" t="s">
        <v>108</v>
      </c>
      <c r="B12" s="166" t="s">
        <v>104</v>
      </c>
      <c r="C12" s="167">
        <v>0</v>
      </c>
    </row>
    <row r="13" spans="1:3" ht="12.75">
      <c r="A13" s="175" t="s">
        <v>91</v>
      </c>
      <c r="B13" s="166" t="s">
        <v>109</v>
      </c>
      <c r="C13" s="167">
        <v>0</v>
      </c>
    </row>
    <row r="14" spans="1:3" ht="12.75">
      <c r="A14" s="191" t="s">
        <v>126</v>
      </c>
      <c r="B14" s="192" t="s">
        <v>137</v>
      </c>
      <c r="C14" s="134">
        <v>0</v>
      </c>
    </row>
    <row r="15" spans="1:3" ht="12.75">
      <c r="A15" s="191" t="s">
        <v>240</v>
      </c>
      <c r="B15" s="192" t="s">
        <v>246</v>
      </c>
      <c r="C15" s="134">
        <v>0</v>
      </c>
    </row>
    <row r="16" spans="1:3" ht="12.75">
      <c r="A16" s="174" t="s">
        <v>44</v>
      </c>
      <c r="B16" s="130" t="s">
        <v>94</v>
      </c>
      <c r="C16" s="131">
        <f>SUM(C17:C19)</f>
        <v>0</v>
      </c>
    </row>
    <row r="17" spans="1:3" ht="12.75">
      <c r="A17" s="175" t="s">
        <v>110</v>
      </c>
      <c r="B17" s="176" t="s">
        <v>111</v>
      </c>
      <c r="C17" s="177">
        <v>0</v>
      </c>
    </row>
    <row r="18" spans="1:3" ht="12.75">
      <c r="A18" s="165" t="s">
        <v>112</v>
      </c>
      <c r="B18" s="154" t="s">
        <v>105</v>
      </c>
      <c r="C18" s="152">
        <v>0</v>
      </c>
    </row>
    <row r="19" spans="1:3" ht="12.75">
      <c r="A19" s="165" t="s">
        <v>113</v>
      </c>
      <c r="B19" s="154" t="s">
        <v>114</v>
      </c>
      <c r="C19" s="152">
        <v>0</v>
      </c>
    </row>
    <row r="20" spans="1:3" ht="12.75">
      <c r="A20" s="165"/>
      <c r="B20" s="154"/>
      <c r="C20" s="152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H112" sqref="H112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12.7109375" style="1" customWidth="1"/>
    <col min="4" max="4" width="45.7109375" style="1" customWidth="1"/>
    <col min="5" max="5" width="4.7109375" style="1" customWidth="1"/>
    <col min="6" max="6" width="9.8515625" style="1" customWidth="1"/>
    <col min="7" max="7" width="9.7109375" style="1" customWidth="1"/>
    <col min="8" max="8" width="13.57421875" style="1" customWidth="1"/>
    <col min="9" max="9" width="10.57421875" style="1" hidden="1" customWidth="1"/>
    <col min="10" max="10" width="10.8515625" style="1" hidden="1" customWidth="1"/>
    <col min="11" max="11" width="9.7109375" style="1" hidden="1" customWidth="1"/>
    <col min="12" max="12" width="11.57421875" style="1" hidden="1" customWidth="1"/>
    <col min="13" max="14" width="10.7109375" style="1" customWidth="1"/>
    <col min="15" max="16384" width="9.140625" style="1" customWidth="1"/>
  </cols>
  <sheetData>
    <row r="1" spans="1:14" ht="18" customHeight="1">
      <c r="A1" s="209" t="s">
        <v>236</v>
      </c>
      <c r="B1" s="209"/>
      <c r="C1" s="209"/>
      <c r="D1" s="209"/>
      <c r="E1" s="136"/>
      <c r="F1" s="136"/>
      <c r="G1" s="136"/>
      <c r="H1" s="136"/>
      <c r="I1" s="136"/>
      <c r="J1" s="136"/>
      <c r="K1" s="136"/>
      <c r="L1" s="136"/>
      <c r="M1" s="178"/>
      <c r="N1" s="178"/>
    </row>
    <row r="2" spans="1:14" ht="11.25" customHeight="1">
      <c r="A2" s="116" t="s">
        <v>69</v>
      </c>
      <c r="B2" s="117"/>
      <c r="C2" s="117" t="s">
        <v>123</v>
      </c>
      <c r="D2" s="117"/>
      <c r="E2" s="117"/>
      <c r="F2" s="117"/>
      <c r="G2" s="117"/>
      <c r="H2" s="117"/>
      <c r="I2" s="117"/>
      <c r="J2" s="117"/>
      <c r="K2" s="136"/>
      <c r="L2" s="136"/>
      <c r="M2" s="178"/>
      <c r="N2" s="178"/>
    </row>
    <row r="3" spans="1:14" ht="11.25" customHeight="1">
      <c r="A3" s="116" t="s">
        <v>70</v>
      </c>
      <c r="B3" s="117"/>
      <c r="C3" s="117" t="s">
        <v>124</v>
      </c>
      <c r="D3" s="117"/>
      <c r="E3" s="117"/>
      <c r="F3" s="117"/>
      <c r="G3" s="117"/>
      <c r="H3" s="117"/>
      <c r="I3" s="117"/>
      <c r="J3" s="117"/>
      <c r="K3" s="136"/>
      <c r="L3" s="136"/>
      <c r="M3" s="178"/>
      <c r="N3" s="178"/>
    </row>
    <row r="4" spans="1:14" ht="11.25" customHeight="1">
      <c r="A4" s="117" t="s">
        <v>78</v>
      </c>
      <c r="B4" s="117"/>
      <c r="C4" s="117"/>
      <c r="D4" s="117"/>
      <c r="E4" s="117"/>
      <c r="F4" s="117"/>
      <c r="G4" s="117"/>
      <c r="H4" s="117"/>
      <c r="I4" s="117"/>
      <c r="J4" s="117"/>
      <c r="K4" s="136"/>
      <c r="L4" s="136"/>
      <c r="M4" s="178"/>
      <c r="N4" s="178"/>
    </row>
    <row r="5" spans="1:14" ht="11.25" customHeight="1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36"/>
      <c r="L5" s="136"/>
      <c r="M5" s="178"/>
      <c r="N5" s="178"/>
    </row>
    <row r="6" spans="1:14" ht="11.25" customHeight="1">
      <c r="A6" s="117" t="s">
        <v>73</v>
      </c>
      <c r="B6" s="117"/>
      <c r="C6" s="117"/>
      <c r="D6" s="117"/>
      <c r="E6" s="117"/>
      <c r="F6" s="117"/>
      <c r="G6" s="117"/>
      <c r="H6" s="117"/>
      <c r="I6" s="117"/>
      <c r="J6" s="117"/>
      <c r="K6" s="136"/>
      <c r="L6" s="136"/>
      <c r="M6" s="178"/>
      <c r="N6" s="178"/>
    </row>
    <row r="7" spans="1:14" ht="11.25" customHeight="1">
      <c r="A7" s="117" t="s">
        <v>74</v>
      </c>
      <c r="B7" s="117"/>
      <c r="C7" s="202"/>
      <c r="D7" s="117"/>
      <c r="E7" s="117"/>
      <c r="F7" s="117"/>
      <c r="G7" s="117"/>
      <c r="H7" s="117"/>
      <c r="I7" s="117"/>
      <c r="J7" s="117"/>
      <c r="K7" s="136"/>
      <c r="L7" s="136"/>
      <c r="M7" s="178"/>
      <c r="N7" s="178"/>
    </row>
    <row r="8" spans="1:14" ht="5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78"/>
      <c r="N8" s="178"/>
    </row>
    <row r="9" spans="1:14" ht="21.75" customHeight="1">
      <c r="A9" s="120" t="s">
        <v>79</v>
      </c>
      <c r="B9" s="121" t="s">
        <v>80</v>
      </c>
      <c r="C9" s="121" t="s">
        <v>81</v>
      </c>
      <c r="D9" s="121" t="s">
        <v>75</v>
      </c>
      <c r="E9" s="121" t="s">
        <v>82</v>
      </c>
      <c r="F9" s="121" t="s">
        <v>83</v>
      </c>
      <c r="G9" s="121" t="s">
        <v>84</v>
      </c>
      <c r="H9" s="121" t="s">
        <v>76</v>
      </c>
      <c r="I9" s="121" t="s">
        <v>85</v>
      </c>
      <c r="J9" s="121" t="s">
        <v>77</v>
      </c>
      <c r="K9" s="121" t="s">
        <v>86</v>
      </c>
      <c r="L9" s="121" t="s">
        <v>87</v>
      </c>
      <c r="M9" s="121" t="s">
        <v>116</v>
      </c>
      <c r="N9" s="121" t="s">
        <v>117</v>
      </c>
    </row>
    <row r="10" spans="1:14" ht="11.25" customHeight="1">
      <c r="A10" s="123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4"/>
      <c r="J10" s="124"/>
      <c r="K10" s="124"/>
      <c r="L10" s="124"/>
      <c r="M10" s="179">
        <v>9</v>
      </c>
      <c r="N10" s="180">
        <v>10</v>
      </c>
    </row>
    <row r="11" spans="1:12" ht="3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s="128" customFormat="1" ht="12.75" customHeight="1">
      <c r="A12" s="137"/>
      <c r="B12" s="138" t="s">
        <v>57</v>
      </c>
      <c r="C12" s="137" t="s">
        <v>36</v>
      </c>
      <c r="D12" s="137" t="s">
        <v>88</v>
      </c>
      <c r="E12" s="137"/>
      <c r="F12" s="137"/>
      <c r="G12" s="137"/>
      <c r="H12" s="139">
        <f>SUM(H13+H15+H20)</f>
        <v>0</v>
      </c>
      <c r="I12" s="137"/>
      <c r="J12" s="140" t="e">
        <f>#REF!+#REF!+#REF!+#REF!+#REF!+#REF!</f>
        <v>#REF!</v>
      </c>
      <c r="K12" s="137"/>
      <c r="L12" s="140" t="e">
        <f>#REF!+#REF!+#REF!+#REF!+#REF!+#REF!</f>
        <v>#REF!</v>
      </c>
    </row>
    <row r="13" spans="1:14" s="16" customFormat="1" ht="13.5" customHeight="1">
      <c r="A13" s="172" t="s">
        <v>2</v>
      </c>
      <c r="B13" s="173" t="s">
        <v>108</v>
      </c>
      <c r="C13" s="168"/>
      <c r="D13" s="168" t="s">
        <v>104</v>
      </c>
      <c r="E13" s="155"/>
      <c r="F13" s="156"/>
      <c r="G13" s="156"/>
      <c r="H13" s="152">
        <f>SUM(H14:H14)</f>
        <v>0</v>
      </c>
      <c r="I13" s="147"/>
      <c r="J13" s="146"/>
      <c r="K13" s="147"/>
      <c r="L13" s="146"/>
      <c r="M13" s="182"/>
      <c r="N13" s="182"/>
    </row>
    <row r="14" spans="1:14" s="16" customFormat="1" ht="13.5" customHeight="1">
      <c r="A14" s="141" t="s">
        <v>2</v>
      </c>
      <c r="B14" s="145"/>
      <c r="C14" s="149">
        <v>941955001</v>
      </c>
      <c r="D14" s="149" t="s">
        <v>99</v>
      </c>
      <c r="E14" s="151" t="s">
        <v>89</v>
      </c>
      <c r="F14" s="199">
        <v>350</v>
      </c>
      <c r="G14" s="157">
        <v>0</v>
      </c>
      <c r="H14" s="144">
        <f>F14*G14</f>
        <v>0</v>
      </c>
      <c r="I14" s="147"/>
      <c r="J14" s="146"/>
      <c r="K14" s="147"/>
      <c r="L14" s="146"/>
      <c r="M14" s="182"/>
      <c r="N14" s="182"/>
    </row>
    <row r="15" spans="1:22" s="128" customFormat="1" ht="12.75" customHeight="1">
      <c r="A15" s="161"/>
      <c r="B15" s="154" t="s">
        <v>91</v>
      </c>
      <c r="C15" s="158"/>
      <c r="D15" s="153" t="s">
        <v>100</v>
      </c>
      <c r="E15" s="153"/>
      <c r="F15" s="159"/>
      <c r="G15" s="160"/>
      <c r="H15" s="160">
        <f>SUM(H16:H19)</f>
        <v>0</v>
      </c>
      <c r="J15" s="135" t="e">
        <f>SUM(#REF!)</f>
        <v>#REF!</v>
      </c>
      <c r="L15" s="135" t="e">
        <f>SUM(#REF!)</f>
        <v>#REF!</v>
      </c>
      <c r="M15" s="181"/>
      <c r="N15" s="181"/>
      <c r="O15" s="132"/>
      <c r="Q15" s="133"/>
      <c r="R15" s="133"/>
      <c r="V15" s="134"/>
    </row>
    <row r="16" spans="1:14" ht="11.25" customHeight="1">
      <c r="A16" s="151" t="s">
        <v>2</v>
      </c>
      <c r="B16" s="149" t="s">
        <v>96</v>
      </c>
      <c r="C16" s="149" t="s">
        <v>2</v>
      </c>
      <c r="D16" s="185" t="s">
        <v>197</v>
      </c>
      <c r="E16" s="151" t="s">
        <v>90</v>
      </c>
      <c r="F16" s="200">
        <v>300</v>
      </c>
      <c r="G16" s="148">
        <v>0</v>
      </c>
      <c r="H16" s="144">
        <f>F16*G16</f>
        <v>0</v>
      </c>
      <c r="M16" s="183"/>
      <c r="N16" s="183"/>
    </row>
    <row r="17" spans="1:14" ht="11.25" customHeight="1">
      <c r="A17" s="151" t="s">
        <v>2</v>
      </c>
      <c r="B17" s="149" t="s">
        <v>93</v>
      </c>
      <c r="C17" s="149" t="s">
        <v>101</v>
      </c>
      <c r="D17" s="149" t="s">
        <v>129</v>
      </c>
      <c r="E17" s="151" t="s">
        <v>92</v>
      </c>
      <c r="F17" s="201">
        <v>0.3</v>
      </c>
      <c r="G17" s="148">
        <v>0</v>
      </c>
      <c r="H17" s="144">
        <f>F17*G17</f>
        <v>0</v>
      </c>
      <c r="M17" s="183"/>
      <c r="N17" s="183"/>
    </row>
    <row r="18" spans="1:14" ht="11.25" customHeight="1">
      <c r="A18" s="151" t="s">
        <v>2</v>
      </c>
      <c r="B18" s="149" t="s">
        <v>96</v>
      </c>
      <c r="C18" s="149" t="s">
        <v>2</v>
      </c>
      <c r="D18" s="149" t="s">
        <v>130</v>
      </c>
      <c r="E18" s="151" t="s">
        <v>89</v>
      </c>
      <c r="F18" s="200">
        <v>350</v>
      </c>
      <c r="G18" s="150">
        <v>0</v>
      </c>
      <c r="H18" s="144">
        <f>F18*G18</f>
        <v>0</v>
      </c>
      <c r="M18" s="183"/>
      <c r="N18" s="183"/>
    </row>
    <row r="19" spans="1:14" ht="11.25" customHeight="1">
      <c r="A19" s="151" t="s">
        <v>2</v>
      </c>
      <c r="B19" s="149" t="s">
        <v>93</v>
      </c>
      <c r="C19" s="149" t="s">
        <v>101</v>
      </c>
      <c r="D19" s="149" t="s">
        <v>245</v>
      </c>
      <c r="E19" s="151" t="s">
        <v>89</v>
      </c>
      <c r="F19" s="201">
        <v>350</v>
      </c>
      <c r="G19" s="150">
        <v>0</v>
      </c>
      <c r="H19" s="144">
        <f>F19*G19</f>
        <v>0</v>
      </c>
      <c r="M19" s="183"/>
      <c r="N19" s="183"/>
    </row>
    <row r="20" spans="1:14" ht="11.25" customHeight="1">
      <c r="A20" s="151"/>
      <c r="B20" s="165" t="s">
        <v>126</v>
      </c>
      <c r="C20" s="153" t="s">
        <v>2</v>
      </c>
      <c r="D20" s="153" t="s">
        <v>127</v>
      </c>
      <c r="E20" s="151"/>
      <c r="F20" s="150"/>
      <c r="G20" s="150" t="s">
        <v>2</v>
      </c>
      <c r="H20" s="152">
        <f>SUM(H21:H24)</f>
        <v>0</v>
      </c>
      <c r="M20" s="183"/>
      <c r="N20" s="183"/>
    </row>
    <row r="21" spans="1:14" ht="11.25" customHeight="1">
      <c r="A21" s="151">
        <v>135</v>
      </c>
      <c r="B21" s="164" t="s">
        <v>2</v>
      </c>
      <c r="C21" s="149" t="s">
        <v>2</v>
      </c>
      <c r="D21" s="149" t="s">
        <v>128</v>
      </c>
      <c r="E21" s="151" t="s">
        <v>89</v>
      </c>
      <c r="F21" s="200">
        <v>350</v>
      </c>
      <c r="G21" s="148">
        <v>0</v>
      </c>
      <c r="H21" s="198">
        <f>F21*G21</f>
        <v>0</v>
      </c>
      <c r="M21" s="183"/>
      <c r="N21" s="183"/>
    </row>
    <row r="22" spans="1:14" ht="11.25" customHeight="1">
      <c r="A22" s="151"/>
      <c r="B22" s="164"/>
      <c r="C22" s="149"/>
      <c r="D22" s="149" t="s">
        <v>237</v>
      </c>
      <c r="E22" s="151" t="s">
        <v>90</v>
      </c>
      <c r="F22" s="200">
        <v>2.5</v>
      </c>
      <c r="G22" s="148">
        <v>0</v>
      </c>
      <c r="H22" s="198">
        <f>F22*G22</f>
        <v>0</v>
      </c>
      <c r="M22" s="183"/>
      <c r="N22" s="183"/>
    </row>
    <row r="23" spans="1:14" ht="11.25" customHeight="1">
      <c r="A23" s="151"/>
      <c r="B23" s="164"/>
      <c r="C23" s="149"/>
      <c r="D23" s="149" t="s">
        <v>238</v>
      </c>
      <c r="E23" s="151" t="s">
        <v>90</v>
      </c>
      <c r="F23" s="200">
        <v>0.5</v>
      </c>
      <c r="G23" s="148">
        <v>0</v>
      </c>
      <c r="H23" s="198">
        <f>F23*G23</f>
        <v>0</v>
      </c>
      <c r="M23" s="183"/>
      <c r="N23" s="183"/>
    </row>
    <row r="24" spans="1:14" ht="11.25" customHeight="1">
      <c r="A24" s="151"/>
      <c r="B24" s="164"/>
      <c r="C24" s="149"/>
      <c r="D24" s="149" t="s">
        <v>239</v>
      </c>
      <c r="E24" s="151" t="s">
        <v>97</v>
      </c>
      <c r="F24" s="200">
        <v>8</v>
      </c>
      <c r="G24" s="148">
        <v>0</v>
      </c>
      <c r="H24" s="198">
        <f>F24*G24</f>
        <v>0</v>
      </c>
      <c r="M24" s="183"/>
      <c r="N24" s="183"/>
    </row>
    <row r="25" spans="1:14" ht="11.25" customHeight="1">
      <c r="A25" s="151"/>
      <c r="B25" s="154" t="s">
        <v>240</v>
      </c>
      <c r="C25" s="158"/>
      <c r="D25" s="153" t="s">
        <v>241</v>
      </c>
      <c r="E25" s="153"/>
      <c r="F25" s="159"/>
      <c r="G25" s="160"/>
      <c r="H25" s="160">
        <f>SUM(H26:H28)</f>
        <v>0</v>
      </c>
      <c r="M25" s="183"/>
      <c r="N25" s="183"/>
    </row>
    <row r="26" spans="1:14" ht="11.25" customHeight="1">
      <c r="A26" s="151"/>
      <c r="B26" s="164"/>
      <c r="C26" s="149"/>
      <c r="D26" s="149" t="s">
        <v>242</v>
      </c>
      <c r="E26" s="151" t="s">
        <v>90</v>
      </c>
      <c r="F26" s="200">
        <v>3</v>
      </c>
      <c r="G26" s="148">
        <v>0</v>
      </c>
      <c r="H26" s="198">
        <f>F26*G26</f>
        <v>0</v>
      </c>
      <c r="M26" s="183"/>
      <c r="N26" s="183"/>
    </row>
    <row r="27" spans="1:14" ht="11.25" customHeight="1">
      <c r="A27" s="151"/>
      <c r="B27" s="164"/>
      <c r="C27" s="149"/>
      <c r="D27" s="149" t="s">
        <v>243</v>
      </c>
      <c r="E27" s="151" t="s">
        <v>90</v>
      </c>
      <c r="F27" s="200">
        <v>3</v>
      </c>
      <c r="G27" s="148">
        <v>0</v>
      </c>
      <c r="H27" s="198">
        <f>F27*G27</f>
        <v>0</v>
      </c>
      <c r="M27" s="183"/>
      <c r="N27" s="183"/>
    </row>
    <row r="28" spans="1:14" ht="11.25" customHeight="1">
      <c r="A28" s="151"/>
      <c r="B28" s="164"/>
      <c r="C28" s="149"/>
      <c r="D28" s="149" t="s">
        <v>244</v>
      </c>
      <c r="E28" s="151" t="s">
        <v>97</v>
      </c>
      <c r="F28" s="200">
        <v>8</v>
      </c>
      <c r="G28" s="148">
        <v>0</v>
      </c>
      <c r="H28" s="198">
        <f>F28*G28</f>
        <v>0</v>
      </c>
      <c r="M28" s="183"/>
      <c r="N28" s="183"/>
    </row>
    <row r="29" spans="1:14" ht="11.25" customHeight="1">
      <c r="A29" s="145"/>
      <c r="B29" s="129" t="s">
        <v>57</v>
      </c>
      <c r="C29" s="130" t="s">
        <v>44</v>
      </c>
      <c r="D29" s="130" t="s">
        <v>94</v>
      </c>
      <c r="E29" s="151"/>
      <c r="F29" s="150"/>
      <c r="G29" s="150"/>
      <c r="H29" s="197">
        <f>SUM(H30+H100+H104)</f>
        <v>0</v>
      </c>
      <c r="M29" s="183"/>
      <c r="N29" s="183"/>
    </row>
    <row r="30" spans="1:14" ht="11.25" customHeight="1">
      <c r="A30" s="151"/>
      <c r="B30" s="153">
        <v>721</v>
      </c>
      <c r="C30" s="166" t="s">
        <v>2</v>
      </c>
      <c r="D30" s="166" t="s">
        <v>95</v>
      </c>
      <c r="E30" s="166"/>
      <c r="F30" s="166"/>
      <c r="G30" s="166"/>
      <c r="H30" s="167">
        <f>SUM(H32:H99)</f>
        <v>0</v>
      </c>
      <c r="M30" s="183"/>
      <c r="N30" s="183"/>
    </row>
    <row r="31" spans="1:14" ht="11.25" customHeight="1">
      <c r="A31" s="151"/>
      <c r="B31" s="185" t="s">
        <v>2</v>
      </c>
      <c r="C31" s="194" t="s">
        <v>138</v>
      </c>
      <c r="D31" s="194" t="s">
        <v>139</v>
      </c>
      <c r="E31" s="163" t="s">
        <v>90</v>
      </c>
      <c r="F31" s="196">
        <v>24</v>
      </c>
      <c r="G31" s="195">
        <v>0</v>
      </c>
      <c r="H31" s="144">
        <f aca="true" t="shared" si="0" ref="H31:H56">F31*G31</f>
        <v>0</v>
      </c>
      <c r="M31" s="183"/>
      <c r="N31" s="183"/>
    </row>
    <row r="32" spans="1:14" ht="11.25" customHeight="1">
      <c r="A32" s="151">
        <v>156</v>
      </c>
      <c r="B32" s="149"/>
      <c r="C32" s="194" t="s">
        <v>140</v>
      </c>
      <c r="D32" s="187" t="s">
        <v>141</v>
      </c>
      <c r="E32" s="141" t="s">
        <v>90</v>
      </c>
      <c r="F32" s="143">
        <v>24</v>
      </c>
      <c r="G32" s="144">
        <v>0</v>
      </c>
      <c r="H32" s="144">
        <f t="shared" si="0"/>
        <v>0</v>
      </c>
      <c r="M32" s="183"/>
      <c r="N32" s="183"/>
    </row>
    <row r="33" spans="1:14" ht="11.25" customHeight="1">
      <c r="A33" s="151"/>
      <c r="B33" s="149"/>
      <c r="C33" s="194" t="s">
        <v>142</v>
      </c>
      <c r="D33" s="194" t="s">
        <v>143</v>
      </c>
      <c r="E33" s="163" t="s">
        <v>90</v>
      </c>
      <c r="F33" s="196">
        <v>104</v>
      </c>
      <c r="G33" s="195">
        <v>0</v>
      </c>
      <c r="H33" s="144">
        <f t="shared" si="0"/>
        <v>0</v>
      </c>
      <c r="M33" s="183"/>
      <c r="N33" s="183"/>
    </row>
    <row r="34" spans="1:14" ht="11.25" customHeight="1">
      <c r="A34" s="151"/>
      <c r="B34" s="149"/>
      <c r="C34" s="194" t="s">
        <v>140</v>
      </c>
      <c r="D34" s="187" t="s">
        <v>154</v>
      </c>
      <c r="E34" s="141" t="s">
        <v>90</v>
      </c>
      <c r="F34" s="143">
        <v>104</v>
      </c>
      <c r="G34" s="144">
        <v>0</v>
      </c>
      <c r="H34" s="144">
        <f t="shared" si="0"/>
        <v>0</v>
      </c>
      <c r="M34" s="183"/>
      <c r="N34" s="183"/>
    </row>
    <row r="35" spans="1:14" ht="11.25" customHeight="1">
      <c r="A35" s="151"/>
      <c r="B35" s="149"/>
      <c r="C35" s="194" t="s">
        <v>144</v>
      </c>
      <c r="D35" s="194" t="s">
        <v>145</v>
      </c>
      <c r="E35" s="163" t="s">
        <v>90</v>
      </c>
      <c r="F35" s="196">
        <v>32</v>
      </c>
      <c r="G35" s="195">
        <v>0</v>
      </c>
      <c r="H35" s="144">
        <f t="shared" si="0"/>
        <v>0</v>
      </c>
      <c r="M35" s="183"/>
      <c r="N35" s="183"/>
    </row>
    <row r="36" spans="1:14" ht="11.25" customHeight="1">
      <c r="A36" s="151"/>
      <c r="B36" s="149"/>
      <c r="C36" s="194" t="s">
        <v>140</v>
      </c>
      <c r="D36" s="187" t="s">
        <v>155</v>
      </c>
      <c r="E36" s="141" t="s">
        <v>90</v>
      </c>
      <c r="F36" s="143">
        <v>32</v>
      </c>
      <c r="G36" s="144">
        <v>0</v>
      </c>
      <c r="H36" s="144">
        <f t="shared" si="0"/>
        <v>0</v>
      </c>
      <c r="M36" s="183"/>
      <c r="N36" s="183"/>
    </row>
    <row r="37" spans="1:14" ht="11.25" customHeight="1">
      <c r="A37" s="151"/>
      <c r="B37" s="149"/>
      <c r="C37" s="194" t="s">
        <v>146</v>
      </c>
      <c r="D37" s="194" t="s">
        <v>147</v>
      </c>
      <c r="E37" s="163" t="s">
        <v>90</v>
      </c>
      <c r="F37" s="196">
        <v>43</v>
      </c>
      <c r="G37" s="195">
        <v>0</v>
      </c>
      <c r="H37" s="144">
        <f t="shared" si="0"/>
        <v>0</v>
      </c>
      <c r="M37" s="183"/>
      <c r="N37" s="183"/>
    </row>
    <row r="38" spans="1:14" ht="11.25" customHeight="1">
      <c r="A38" s="151"/>
      <c r="B38" s="149"/>
      <c r="C38" s="194" t="s">
        <v>140</v>
      </c>
      <c r="D38" s="187" t="s">
        <v>156</v>
      </c>
      <c r="E38" s="141" t="s">
        <v>90</v>
      </c>
      <c r="F38" s="143">
        <v>43</v>
      </c>
      <c r="G38" s="144">
        <v>0</v>
      </c>
      <c r="H38" s="144">
        <f t="shared" si="0"/>
        <v>0</v>
      </c>
      <c r="M38" s="183"/>
      <c r="N38" s="183"/>
    </row>
    <row r="39" spans="1:14" ht="11.25" customHeight="1">
      <c r="A39" s="151"/>
      <c r="B39" s="149"/>
      <c r="C39" s="194" t="s">
        <v>148</v>
      </c>
      <c r="D39" s="194" t="s">
        <v>149</v>
      </c>
      <c r="E39" s="163" t="s">
        <v>90</v>
      </c>
      <c r="F39" s="196">
        <v>67</v>
      </c>
      <c r="G39" s="195">
        <v>0</v>
      </c>
      <c r="H39" s="144">
        <f t="shared" si="0"/>
        <v>0</v>
      </c>
      <c r="M39" s="183"/>
      <c r="N39" s="183"/>
    </row>
    <row r="40" spans="1:14" ht="11.25" customHeight="1">
      <c r="A40" s="151">
        <v>157</v>
      </c>
      <c r="B40" s="149"/>
      <c r="C40" s="194" t="s">
        <v>140</v>
      </c>
      <c r="D40" s="187" t="s">
        <v>157</v>
      </c>
      <c r="E40" s="141" t="s">
        <v>90</v>
      </c>
      <c r="F40" s="143">
        <v>67</v>
      </c>
      <c r="G40" s="144">
        <v>0</v>
      </c>
      <c r="H40" s="144">
        <f t="shared" si="0"/>
        <v>0</v>
      </c>
      <c r="M40" s="183"/>
      <c r="N40" s="183"/>
    </row>
    <row r="41" spans="1:14" ht="11.25" customHeight="1">
      <c r="A41" s="151"/>
      <c r="B41" s="149"/>
      <c r="C41" s="194" t="s">
        <v>150</v>
      </c>
      <c r="D41" s="194" t="s">
        <v>151</v>
      </c>
      <c r="E41" s="163" t="s">
        <v>90</v>
      </c>
      <c r="F41" s="196">
        <v>12</v>
      </c>
      <c r="G41" s="195">
        <v>0</v>
      </c>
      <c r="H41" s="144">
        <f t="shared" si="0"/>
        <v>0</v>
      </c>
      <c r="M41" s="183"/>
      <c r="N41" s="183"/>
    </row>
    <row r="42" spans="1:14" ht="11.25" customHeight="1">
      <c r="A42" s="151"/>
      <c r="B42" s="149"/>
      <c r="C42" s="194" t="s">
        <v>140</v>
      </c>
      <c r="D42" s="187" t="s">
        <v>158</v>
      </c>
      <c r="E42" s="141" t="s">
        <v>90</v>
      </c>
      <c r="F42" s="143">
        <v>12</v>
      </c>
      <c r="G42" s="144">
        <v>0</v>
      </c>
      <c r="H42" s="144">
        <f t="shared" si="0"/>
        <v>0</v>
      </c>
      <c r="M42" s="183"/>
      <c r="N42" s="183"/>
    </row>
    <row r="43" spans="1:14" ht="11.25" customHeight="1">
      <c r="A43" s="151"/>
      <c r="B43" s="149"/>
      <c r="C43" s="194" t="s">
        <v>152</v>
      </c>
      <c r="D43" s="194" t="s">
        <v>153</v>
      </c>
      <c r="E43" s="163" t="s">
        <v>90</v>
      </c>
      <c r="F43" s="196">
        <v>22.4</v>
      </c>
      <c r="G43" s="195">
        <v>0</v>
      </c>
      <c r="H43" s="144">
        <f t="shared" si="0"/>
        <v>0</v>
      </c>
      <c r="M43" s="183"/>
      <c r="N43" s="183"/>
    </row>
    <row r="44" spans="1:14" ht="11.25" customHeight="1">
      <c r="A44" s="151"/>
      <c r="B44" s="149"/>
      <c r="C44" s="194" t="s">
        <v>140</v>
      </c>
      <c r="D44" s="187" t="s">
        <v>159</v>
      </c>
      <c r="E44" s="141" t="s">
        <v>90</v>
      </c>
      <c r="F44" s="143">
        <v>22.4</v>
      </c>
      <c r="G44" s="144">
        <v>0</v>
      </c>
      <c r="H44" s="144">
        <f t="shared" si="0"/>
        <v>0</v>
      </c>
      <c r="M44" s="183"/>
      <c r="N44" s="183"/>
    </row>
    <row r="45" spans="1:14" ht="11.25" customHeight="1">
      <c r="A45" s="151"/>
      <c r="B45" s="149"/>
      <c r="C45" s="194" t="s">
        <v>169</v>
      </c>
      <c r="D45" s="187" t="s">
        <v>161</v>
      </c>
      <c r="E45" s="163" t="s">
        <v>97</v>
      </c>
      <c r="F45" s="143">
        <v>16</v>
      </c>
      <c r="G45" s="144">
        <v>0</v>
      </c>
      <c r="H45" s="144">
        <f t="shared" si="0"/>
        <v>0</v>
      </c>
      <c r="M45" s="183"/>
      <c r="N45" s="183"/>
    </row>
    <row r="46" spans="1:14" ht="11.25" customHeight="1">
      <c r="A46" s="151"/>
      <c r="B46" s="149"/>
      <c r="C46" s="194" t="s">
        <v>101</v>
      </c>
      <c r="D46" s="187" t="s">
        <v>162</v>
      </c>
      <c r="E46" s="163" t="s">
        <v>97</v>
      </c>
      <c r="F46" s="143">
        <v>16</v>
      </c>
      <c r="G46" s="144">
        <v>0</v>
      </c>
      <c r="H46" s="144">
        <f t="shared" si="0"/>
        <v>0</v>
      </c>
      <c r="M46" s="183"/>
      <c r="N46" s="183"/>
    </row>
    <row r="47" spans="1:14" ht="11.25" customHeight="1">
      <c r="A47" s="151"/>
      <c r="B47" s="149"/>
      <c r="C47" s="194" t="s">
        <v>169</v>
      </c>
      <c r="D47" s="187" t="s">
        <v>163</v>
      </c>
      <c r="E47" s="163" t="s">
        <v>97</v>
      </c>
      <c r="F47" s="143">
        <v>8</v>
      </c>
      <c r="G47" s="144">
        <v>0</v>
      </c>
      <c r="H47" s="144">
        <f t="shared" si="0"/>
        <v>0</v>
      </c>
      <c r="M47" s="183"/>
      <c r="N47" s="183"/>
    </row>
    <row r="48" spans="1:14" ht="11.25" customHeight="1">
      <c r="A48" s="151"/>
      <c r="B48" s="149"/>
      <c r="C48" s="194" t="s">
        <v>101</v>
      </c>
      <c r="D48" s="187" t="s">
        <v>164</v>
      </c>
      <c r="E48" s="163" t="s">
        <v>97</v>
      </c>
      <c r="F48" s="143">
        <v>8</v>
      </c>
      <c r="G48" s="144">
        <v>0</v>
      </c>
      <c r="H48" s="144">
        <f t="shared" si="0"/>
        <v>0</v>
      </c>
      <c r="M48" s="183"/>
      <c r="N48" s="183"/>
    </row>
    <row r="49" spans="1:14" ht="11.25" customHeight="1">
      <c r="A49" s="151"/>
      <c r="B49" s="149"/>
      <c r="C49" s="194" t="s">
        <v>169</v>
      </c>
      <c r="D49" s="187" t="s">
        <v>165</v>
      </c>
      <c r="E49" s="163" t="s">
        <v>97</v>
      </c>
      <c r="F49" s="143">
        <v>12</v>
      </c>
      <c r="G49" s="144">
        <v>0</v>
      </c>
      <c r="H49" s="144">
        <f t="shared" si="0"/>
        <v>0</v>
      </c>
      <c r="M49" s="183"/>
      <c r="N49" s="183"/>
    </row>
    <row r="50" spans="1:14" ht="11.25" customHeight="1">
      <c r="A50" s="151"/>
      <c r="B50" s="149"/>
      <c r="C50" s="194" t="s">
        <v>101</v>
      </c>
      <c r="D50" s="187" t="s">
        <v>166</v>
      </c>
      <c r="E50" s="163" t="s">
        <v>97</v>
      </c>
      <c r="F50" s="143">
        <v>12</v>
      </c>
      <c r="G50" s="144">
        <v>0</v>
      </c>
      <c r="H50" s="144">
        <f t="shared" si="0"/>
        <v>0</v>
      </c>
      <c r="M50" s="183"/>
      <c r="N50" s="183"/>
    </row>
    <row r="51" spans="1:14" ht="11.25" customHeight="1">
      <c r="A51" s="151"/>
      <c r="B51" s="149"/>
      <c r="C51" s="194" t="s">
        <v>169</v>
      </c>
      <c r="D51" s="187" t="s">
        <v>167</v>
      </c>
      <c r="E51" s="163" t="s">
        <v>97</v>
      </c>
      <c r="F51" s="143">
        <v>1</v>
      </c>
      <c r="G51" s="144">
        <v>0</v>
      </c>
      <c r="H51" s="144">
        <f t="shared" si="0"/>
        <v>0</v>
      </c>
      <c r="M51" s="183"/>
      <c r="N51" s="183"/>
    </row>
    <row r="52" spans="1:14" ht="11.25" customHeight="1">
      <c r="A52" s="151"/>
      <c r="B52" s="149"/>
      <c r="C52" s="194" t="s">
        <v>101</v>
      </c>
      <c r="D52" s="187" t="s">
        <v>168</v>
      </c>
      <c r="E52" s="163" t="s">
        <v>97</v>
      </c>
      <c r="F52" s="143">
        <v>1</v>
      </c>
      <c r="G52" s="144">
        <v>0</v>
      </c>
      <c r="H52" s="144">
        <f t="shared" si="0"/>
        <v>0</v>
      </c>
      <c r="M52" s="183"/>
      <c r="N52" s="183"/>
    </row>
    <row r="53" spans="1:14" ht="11.25" customHeight="1">
      <c r="A53" s="151"/>
      <c r="B53" s="149"/>
      <c r="C53" s="194" t="s">
        <v>170</v>
      </c>
      <c r="D53" s="187" t="s">
        <v>174</v>
      </c>
      <c r="E53" s="163" t="s">
        <v>97</v>
      </c>
      <c r="F53" s="143">
        <v>2</v>
      </c>
      <c r="G53" s="144">
        <v>0</v>
      </c>
      <c r="H53" s="144">
        <f t="shared" si="0"/>
        <v>0</v>
      </c>
      <c r="M53" s="183"/>
      <c r="N53" s="183"/>
    </row>
    <row r="54" spans="1:14" ht="11.25" customHeight="1">
      <c r="A54" s="151"/>
      <c r="B54" s="149"/>
      <c r="C54" s="194" t="s">
        <v>101</v>
      </c>
      <c r="D54" s="187" t="s">
        <v>175</v>
      </c>
      <c r="E54" s="163" t="s">
        <v>97</v>
      </c>
      <c r="F54" s="143">
        <v>2</v>
      </c>
      <c r="G54" s="144">
        <v>0</v>
      </c>
      <c r="H54" s="144">
        <f t="shared" si="0"/>
        <v>0</v>
      </c>
      <c r="M54" s="183"/>
      <c r="N54" s="183"/>
    </row>
    <row r="55" spans="1:14" ht="11.25" customHeight="1">
      <c r="A55" s="151"/>
      <c r="B55" s="149"/>
      <c r="C55" s="194" t="s">
        <v>178</v>
      </c>
      <c r="D55" s="187" t="s">
        <v>173</v>
      </c>
      <c r="E55" s="163" t="s">
        <v>97</v>
      </c>
      <c r="F55" s="143">
        <v>5</v>
      </c>
      <c r="G55" s="144">
        <v>0</v>
      </c>
      <c r="H55" s="144">
        <f t="shared" si="0"/>
        <v>0</v>
      </c>
      <c r="M55" s="183"/>
      <c r="N55" s="183"/>
    </row>
    <row r="56" spans="1:14" ht="11.25" customHeight="1">
      <c r="A56" s="151"/>
      <c r="B56" s="149"/>
      <c r="C56" s="194" t="s">
        <v>101</v>
      </c>
      <c r="D56" s="187" t="s">
        <v>176</v>
      </c>
      <c r="E56" s="163" t="s">
        <v>97</v>
      </c>
      <c r="F56" s="143">
        <v>4</v>
      </c>
      <c r="G56" s="144">
        <v>0</v>
      </c>
      <c r="H56" s="144">
        <f t="shared" si="0"/>
        <v>0</v>
      </c>
      <c r="M56" s="183"/>
      <c r="N56" s="183"/>
    </row>
    <row r="57" spans="1:14" ht="11.25" customHeight="1">
      <c r="A57" s="151"/>
      <c r="B57" s="149"/>
      <c r="C57" s="194" t="s">
        <v>101</v>
      </c>
      <c r="D57" s="187" t="s">
        <v>177</v>
      </c>
      <c r="E57" s="163" t="s">
        <v>97</v>
      </c>
      <c r="F57" s="143">
        <v>1</v>
      </c>
      <c r="G57" s="144">
        <v>0</v>
      </c>
      <c r="H57" s="144">
        <f aca="true" t="shared" si="1" ref="H57:H62">F57*G57</f>
        <v>0</v>
      </c>
      <c r="M57" s="183"/>
      <c r="N57" s="183"/>
    </row>
    <row r="58" spans="1:14" ht="11.25" customHeight="1">
      <c r="A58" s="151"/>
      <c r="B58" s="149"/>
      <c r="C58" s="194" t="s">
        <v>172</v>
      </c>
      <c r="D58" s="187" t="s">
        <v>171</v>
      </c>
      <c r="E58" s="163" t="s">
        <v>97</v>
      </c>
      <c r="F58" s="143">
        <v>2</v>
      </c>
      <c r="G58" s="144">
        <v>0</v>
      </c>
      <c r="H58" s="144">
        <f t="shared" si="1"/>
        <v>0</v>
      </c>
      <c r="M58" s="183"/>
      <c r="N58" s="183"/>
    </row>
    <row r="59" spans="1:14" ht="11.25" customHeight="1">
      <c r="A59" s="151"/>
      <c r="B59" s="149"/>
      <c r="C59" s="194" t="s">
        <v>101</v>
      </c>
      <c r="D59" s="187" t="s">
        <v>179</v>
      </c>
      <c r="E59" s="163" t="s">
        <v>97</v>
      </c>
      <c r="F59" s="143">
        <v>2</v>
      </c>
      <c r="G59" s="144">
        <v>0</v>
      </c>
      <c r="H59" s="144">
        <f t="shared" si="1"/>
        <v>0</v>
      </c>
      <c r="M59" s="183"/>
      <c r="N59" s="183"/>
    </row>
    <row r="60" spans="1:14" ht="11.25" customHeight="1">
      <c r="A60" s="151"/>
      <c r="B60" s="149"/>
      <c r="C60" s="194" t="s">
        <v>180</v>
      </c>
      <c r="D60" s="187" t="s">
        <v>181</v>
      </c>
      <c r="E60" s="163" t="s">
        <v>97</v>
      </c>
      <c r="F60" s="143">
        <v>5</v>
      </c>
      <c r="G60" s="144">
        <v>0</v>
      </c>
      <c r="H60" s="144">
        <f t="shared" si="1"/>
        <v>0</v>
      </c>
      <c r="M60" s="183"/>
      <c r="N60" s="183"/>
    </row>
    <row r="61" spans="1:14" ht="11.25" customHeight="1">
      <c r="A61" s="151"/>
      <c r="B61" s="149"/>
      <c r="C61" s="194" t="s">
        <v>101</v>
      </c>
      <c r="D61" s="187" t="s">
        <v>182</v>
      </c>
      <c r="E61" s="163" t="s">
        <v>97</v>
      </c>
      <c r="F61" s="143">
        <v>3</v>
      </c>
      <c r="G61" s="144">
        <v>0</v>
      </c>
      <c r="H61" s="144">
        <f t="shared" si="1"/>
        <v>0</v>
      </c>
      <c r="M61" s="183"/>
      <c r="N61" s="183"/>
    </row>
    <row r="62" spans="1:14" ht="11.25" customHeight="1">
      <c r="A62" s="151"/>
      <c r="B62" s="149"/>
      <c r="C62" s="194" t="s">
        <v>101</v>
      </c>
      <c r="D62" s="187" t="s">
        <v>183</v>
      </c>
      <c r="E62" s="163" t="s">
        <v>97</v>
      </c>
      <c r="F62" s="143">
        <v>2</v>
      </c>
      <c r="G62" s="144">
        <v>0</v>
      </c>
      <c r="H62" s="144">
        <f t="shared" si="1"/>
        <v>0</v>
      </c>
      <c r="M62" s="183"/>
      <c r="N62" s="183"/>
    </row>
    <row r="63" spans="1:14" ht="11.25" customHeight="1">
      <c r="A63" s="151"/>
      <c r="B63" s="149"/>
      <c r="C63" s="194" t="s">
        <v>184</v>
      </c>
      <c r="D63" s="187" t="s">
        <v>185</v>
      </c>
      <c r="E63" s="163" t="s">
        <v>97</v>
      </c>
      <c r="F63" s="143">
        <v>5</v>
      </c>
      <c r="G63" s="144">
        <v>0</v>
      </c>
      <c r="H63" s="144">
        <f aca="true" t="shared" si="2" ref="H63:H68">F63*G63</f>
        <v>0</v>
      </c>
      <c r="M63" s="183"/>
      <c r="N63" s="183"/>
    </row>
    <row r="64" spans="1:14" ht="11.25" customHeight="1">
      <c r="A64" s="151"/>
      <c r="B64" s="149"/>
      <c r="C64" s="194" t="s">
        <v>101</v>
      </c>
      <c r="D64" s="187" t="s">
        <v>186</v>
      </c>
      <c r="E64" s="163" t="s">
        <v>97</v>
      </c>
      <c r="F64" s="143">
        <v>2</v>
      </c>
      <c r="G64" s="144">
        <v>0</v>
      </c>
      <c r="H64" s="144">
        <f t="shared" si="2"/>
        <v>0</v>
      </c>
      <c r="M64" s="183"/>
      <c r="N64" s="183"/>
    </row>
    <row r="65" spans="1:14" ht="11.25" customHeight="1">
      <c r="A65" s="151"/>
      <c r="B65" s="149"/>
      <c r="C65" s="194" t="s">
        <v>101</v>
      </c>
      <c r="D65" s="187" t="s">
        <v>187</v>
      </c>
      <c r="E65" s="163" t="s">
        <v>97</v>
      </c>
      <c r="F65" s="143">
        <v>3</v>
      </c>
      <c r="G65" s="144">
        <v>0</v>
      </c>
      <c r="H65" s="144">
        <f t="shared" si="2"/>
        <v>0</v>
      </c>
      <c r="M65" s="183"/>
      <c r="N65" s="183"/>
    </row>
    <row r="66" spans="1:14" ht="11.25" customHeight="1">
      <c r="A66" s="151"/>
      <c r="B66" s="149"/>
      <c r="C66" s="194" t="s">
        <v>188</v>
      </c>
      <c r="D66" s="187" t="s">
        <v>189</v>
      </c>
      <c r="E66" s="163" t="s">
        <v>97</v>
      </c>
      <c r="F66" s="143">
        <v>4</v>
      </c>
      <c r="G66" s="144">
        <v>0</v>
      </c>
      <c r="H66" s="144">
        <f t="shared" si="2"/>
        <v>0</v>
      </c>
      <c r="M66" s="183"/>
      <c r="N66" s="183"/>
    </row>
    <row r="67" spans="1:14" ht="11.25" customHeight="1">
      <c r="A67" s="151"/>
      <c r="B67" s="149"/>
      <c r="C67" s="194" t="s">
        <v>101</v>
      </c>
      <c r="D67" s="187" t="s">
        <v>190</v>
      </c>
      <c r="E67" s="163" t="s">
        <v>97</v>
      </c>
      <c r="F67" s="143">
        <v>3</v>
      </c>
      <c r="G67" s="144">
        <v>0</v>
      </c>
      <c r="H67" s="144">
        <f t="shared" si="2"/>
        <v>0</v>
      </c>
      <c r="M67" s="183"/>
      <c r="N67" s="183"/>
    </row>
    <row r="68" spans="1:14" ht="11.25" customHeight="1">
      <c r="A68" s="151"/>
      <c r="B68" s="149"/>
      <c r="C68" s="194" t="s">
        <v>101</v>
      </c>
      <c r="D68" s="187" t="s">
        <v>191</v>
      </c>
      <c r="E68" s="163" t="s">
        <v>97</v>
      </c>
      <c r="F68" s="143">
        <v>1</v>
      </c>
      <c r="G68" s="144">
        <v>0</v>
      </c>
      <c r="H68" s="144">
        <f t="shared" si="2"/>
        <v>0</v>
      </c>
      <c r="M68" s="183"/>
      <c r="N68" s="183"/>
    </row>
    <row r="69" spans="1:14" ht="11.25" customHeight="1">
      <c r="A69" s="151"/>
      <c r="B69" s="149"/>
      <c r="C69" s="194" t="s">
        <v>192</v>
      </c>
      <c r="D69" s="187" t="s">
        <v>193</v>
      </c>
      <c r="E69" s="163" t="s">
        <v>97</v>
      </c>
      <c r="F69" s="143">
        <v>10</v>
      </c>
      <c r="G69" s="144">
        <v>0</v>
      </c>
      <c r="H69" s="144">
        <f aca="true" t="shared" si="3" ref="H69:H76">F69*G69</f>
        <v>0</v>
      </c>
      <c r="M69" s="183"/>
      <c r="N69" s="183"/>
    </row>
    <row r="70" spans="1:14" ht="11.25" customHeight="1">
      <c r="A70" s="151"/>
      <c r="B70" s="149"/>
      <c r="C70" s="194" t="s">
        <v>101</v>
      </c>
      <c r="D70" s="187" t="s">
        <v>194</v>
      </c>
      <c r="E70" s="163" t="s">
        <v>97</v>
      </c>
      <c r="F70" s="143">
        <v>2</v>
      </c>
      <c r="G70" s="144">
        <v>0</v>
      </c>
      <c r="H70" s="144">
        <f t="shared" si="3"/>
        <v>0</v>
      </c>
      <c r="M70" s="183"/>
      <c r="N70" s="183"/>
    </row>
    <row r="71" spans="1:14" ht="11.25" customHeight="1">
      <c r="A71" s="151"/>
      <c r="B71" s="149"/>
      <c r="C71" s="194" t="s">
        <v>101</v>
      </c>
      <c r="D71" s="187" t="s">
        <v>195</v>
      </c>
      <c r="E71" s="163" t="s">
        <v>97</v>
      </c>
      <c r="F71" s="143">
        <v>5</v>
      </c>
      <c r="G71" s="144">
        <v>0</v>
      </c>
      <c r="H71" s="144">
        <f t="shared" si="3"/>
        <v>0</v>
      </c>
      <c r="M71" s="183"/>
      <c r="N71" s="183"/>
    </row>
    <row r="72" spans="1:14" ht="11.25" customHeight="1">
      <c r="A72" s="151"/>
      <c r="B72" s="149"/>
      <c r="C72" s="194" t="s">
        <v>101</v>
      </c>
      <c r="D72" s="187" t="s">
        <v>196</v>
      </c>
      <c r="E72" s="163" t="s">
        <v>97</v>
      </c>
      <c r="F72" s="143">
        <v>3</v>
      </c>
      <c r="G72" s="144">
        <v>0</v>
      </c>
      <c r="H72" s="144">
        <f t="shared" si="3"/>
        <v>0</v>
      </c>
      <c r="M72" s="183"/>
      <c r="N72" s="183"/>
    </row>
    <row r="73" spans="1:14" ht="11.25" customHeight="1">
      <c r="A73" s="151"/>
      <c r="B73" s="149"/>
      <c r="C73" s="194" t="s">
        <v>160</v>
      </c>
      <c r="D73" s="187" t="s">
        <v>198</v>
      </c>
      <c r="E73" s="163" t="s">
        <v>97</v>
      </c>
      <c r="F73" s="143">
        <v>13</v>
      </c>
      <c r="G73" s="144">
        <v>0</v>
      </c>
      <c r="H73" s="144">
        <f t="shared" si="3"/>
        <v>0</v>
      </c>
      <c r="M73" s="183"/>
      <c r="N73" s="183"/>
    </row>
    <row r="74" spans="1:14" ht="11.25" customHeight="1">
      <c r="A74" s="151"/>
      <c r="B74" s="149"/>
      <c r="C74" s="194" t="s">
        <v>101</v>
      </c>
      <c r="D74" s="187" t="s">
        <v>199</v>
      </c>
      <c r="E74" s="163" t="s">
        <v>97</v>
      </c>
      <c r="F74" s="143">
        <v>13</v>
      </c>
      <c r="G74" s="144">
        <v>0</v>
      </c>
      <c r="H74" s="144">
        <f t="shared" si="3"/>
        <v>0</v>
      </c>
      <c r="M74" s="183"/>
      <c r="N74" s="183"/>
    </row>
    <row r="75" spans="1:14" ht="11.25" customHeight="1">
      <c r="A75" s="151"/>
      <c r="B75" s="149"/>
      <c r="C75" s="194" t="s">
        <v>200</v>
      </c>
      <c r="D75" s="187" t="s">
        <v>201</v>
      </c>
      <c r="E75" s="163" t="s">
        <v>97</v>
      </c>
      <c r="F75" s="143">
        <v>11</v>
      </c>
      <c r="G75" s="144">
        <v>0</v>
      </c>
      <c r="H75" s="144">
        <f t="shared" si="3"/>
        <v>0</v>
      </c>
      <c r="M75" s="183"/>
      <c r="N75" s="183"/>
    </row>
    <row r="76" spans="1:14" ht="11.25" customHeight="1">
      <c r="A76" s="151"/>
      <c r="B76" s="149"/>
      <c r="C76" s="194" t="s">
        <v>101</v>
      </c>
      <c r="D76" s="187" t="s">
        <v>202</v>
      </c>
      <c r="E76" s="163" t="s">
        <v>97</v>
      </c>
      <c r="F76" s="143">
        <v>11</v>
      </c>
      <c r="G76" s="144">
        <v>0</v>
      </c>
      <c r="H76" s="144">
        <f t="shared" si="3"/>
        <v>0</v>
      </c>
      <c r="M76" s="183"/>
      <c r="N76" s="183"/>
    </row>
    <row r="77" spans="1:14" ht="11.25" customHeight="1">
      <c r="A77" s="151"/>
      <c r="B77" s="149"/>
      <c r="C77" s="194" t="s">
        <v>203</v>
      </c>
      <c r="D77" s="187" t="s">
        <v>204</v>
      </c>
      <c r="E77" s="163" t="s">
        <v>97</v>
      </c>
      <c r="F77" s="143">
        <v>12</v>
      </c>
      <c r="G77" s="144">
        <v>0</v>
      </c>
      <c r="H77" s="144">
        <f aca="true" t="shared" si="4" ref="H77:H83">F77*G77</f>
        <v>0</v>
      </c>
      <c r="M77" s="183"/>
      <c r="N77" s="183"/>
    </row>
    <row r="78" spans="1:14" ht="11.25" customHeight="1">
      <c r="A78" s="151"/>
      <c r="B78" s="149"/>
      <c r="C78" s="194" t="s">
        <v>101</v>
      </c>
      <c r="D78" s="187" t="s">
        <v>205</v>
      </c>
      <c r="E78" s="163" t="s">
        <v>97</v>
      </c>
      <c r="F78" s="143">
        <v>12</v>
      </c>
      <c r="G78" s="144">
        <v>0</v>
      </c>
      <c r="H78" s="144">
        <f t="shared" si="4"/>
        <v>0</v>
      </c>
      <c r="M78" s="183"/>
      <c r="N78" s="183"/>
    </row>
    <row r="79" spans="1:14" ht="11.25" customHeight="1">
      <c r="A79" s="151"/>
      <c r="B79" s="149"/>
      <c r="C79" s="194" t="s">
        <v>208</v>
      </c>
      <c r="D79" s="187" t="s">
        <v>206</v>
      </c>
      <c r="E79" s="163" t="s">
        <v>97</v>
      </c>
      <c r="F79" s="143">
        <v>2</v>
      </c>
      <c r="G79" s="144">
        <v>0</v>
      </c>
      <c r="H79" s="144">
        <f t="shared" si="4"/>
        <v>0</v>
      </c>
      <c r="M79" s="183"/>
      <c r="N79" s="183"/>
    </row>
    <row r="80" spans="1:14" ht="11.25" customHeight="1">
      <c r="A80" s="151"/>
      <c r="B80" s="149"/>
      <c r="C80" s="194" t="s">
        <v>101</v>
      </c>
      <c r="D80" s="187" t="s">
        <v>207</v>
      </c>
      <c r="E80" s="163" t="s">
        <v>97</v>
      </c>
      <c r="F80" s="143">
        <v>2</v>
      </c>
      <c r="G80" s="144">
        <v>0</v>
      </c>
      <c r="H80" s="144">
        <f t="shared" si="4"/>
        <v>0</v>
      </c>
      <c r="M80" s="183"/>
      <c r="N80" s="183"/>
    </row>
    <row r="81" spans="1:14" ht="11.25" customHeight="1">
      <c r="A81" s="151"/>
      <c r="B81" s="149"/>
      <c r="C81" s="194" t="s">
        <v>209</v>
      </c>
      <c r="D81" s="187" t="s">
        <v>210</v>
      </c>
      <c r="E81" s="163" t="s">
        <v>97</v>
      </c>
      <c r="F81" s="143">
        <v>1</v>
      </c>
      <c r="G81" s="144">
        <v>0</v>
      </c>
      <c r="H81" s="144">
        <f t="shared" si="4"/>
        <v>0</v>
      </c>
      <c r="M81" s="183"/>
      <c r="N81" s="183"/>
    </row>
    <row r="82" spans="1:14" ht="11.25" customHeight="1">
      <c r="A82" s="151"/>
      <c r="B82" s="149"/>
      <c r="C82" s="194" t="s">
        <v>101</v>
      </c>
      <c r="D82" s="187" t="s">
        <v>211</v>
      </c>
      <c r="E82" s="163" t="s">
        <v>97</v>
      </c>
      <c r="F82" s="143">
        <v>1</v>
      </c>
      <c r="G82" s="144">
        <v>0</v>
      </c>
      <c r="H82" s="144">
        <f t="shared" si="4"/>
        <v>0</v>
      </c>
      <c r="M82" s="183"/>
      <c r="N82" s="183"/>
    </row>
    <row r="83" spans="1:14" ht="11.25" customHeight="1">
      <c r="A83" s="151"/>
      <c r="B83" s="149"/>
      <c r="C83" s="194" t="s">
        <v>212</v>
      </c>
      <c r="D83" s="187" t="s">
        <v>213</v>
      </c>
      <c r="E83" s="163" t="s">
        <v>97</v>
      </c>
      <c r="F83" s="143">
        <v>39</v>
      </c>
      <c r="G83" s="144">
        <v>0</v>
      </c>
      <c r="H83" s="144">
        <f t="shared" si="4"/>
        <v>0</v>
      </c>
      <c r="M83" s="183"/>
      <c r="N83" s="183"/>
    </row>
    <row r="84" spans="1:14" ht="11.25" customHeight="1">
      <c r="A84" s="151">
        <v>158</v>
      </c>
      <c r="B84" s="149"/>
      <c r="C84" s="194" t="s">
        <v>212</v>
      </c>
      <c r="D84" s="142" t="s">
        <v>131</v>
      </c>
      <c r="E84" s="141" t="s">
        <v>97</v>
      </c>
      <c r="F84" s="143">
        <v>37</v>
      </c>
      <c r="G84" s="144">
        <v>0</v>
      </c>
      <c r="H84" s="144">
        <f aca="true" t="shared" si="5" ref="H84:H89">F84*G84</f>
        <v>0</v>
      </c>
      <c r="M84" s="183"/>
      <c r="N84" s="183"/>
    </row>
    <row r="85" spans="1:14" ht="11.25" customHeight="1">
      <c r="A85" s="151"/>
      <c r="B85" s="149"/>
      <c r="C85" s="194" t="s">
        <v>214</v>
      </c>
      <c r="D85" s="187" t="s">
        <v>215</v>
      </c>
      <c r="E85" s="141" t="s">
        <v>90</v>
      </c>
      <c r="F85" s="143">
        <v>24</v>
      </c>
      <c r="G85" s="144">
        <v>0</v>
      </c>
      <c r="H85" s="144">
        <f t="shared" si="5"/>
        <v>0</v>
      </c>
      <c r="M85" s="183"/>
      <c r="N85" s="183"/>
    </row>
    <row r="86" spans="1:14" ht="11.25" customHeight="1">
      <c r="A86" s="151"/>
      <c r="B86" s="149"/>
      <c r="C86" s="194" t="s">
        <v>214</v>
      </c>
      <c r="D86" s="187" t="s">
        <v>216</v>
      </c>
      <c r="E86" s="141" t="s">
        <v>90</v>
      </c>
      <c r="F86" s="143">
        <v>104</v>
      </c>
      <c r="G86" s="144">
        <v>0</v>
      </c>
      <c r="H86" s="144">
        <f t="shared" si="5"/>
        <v>0</v>
      </c>
      <c r="M86" s="183"/>
      <c r="N86" s="183"/>
    </row>
    <row r="87" spans="1:14" ht="11.25" customHeight="1">
      <c r="A87" s="151"/>
      <c r="B87" s="149"/>
      <c r="C87" s="194" t="s">
        <v>214</v>
      </c>
      <c r="D87" s="187" t="s">
        <v>217</v>
      </c>
      <c r="E87" s="141" t="s">
        <v>90</v>
      </c>
      <c r="F87" s="143">
        <v>32</v>
      </c>
      <c r="G87" s="144">
        <v>0</v>
      </c>
      <c r="H87" s="144">
        <f t="shared" si="5"/>
        <v>0</v>
      </c>
      <c r="M87" s="183"/>
      <c r="N87" s="183"/>
    </row>
    <row r="88" spans="1:14" ht="11.25" customHeight="1">
      <c r="A88" s="151"/>
      <c r="B88" s="149"/>
      <c r="C88" s="194" t="s">
        <v>214</v>
      </c>
      <c r="D88" s="187" t="s">
        <v>218</v>
      </c>
      <c r="E88" s="141" t="s">
        <v>90</v>
      </c>
      <c r="F88" s="143">
        <v>43</v>
      </c>
      <c r="G88" s="144">
        <v>0</v>
      </c>
      <c r="H88" s="144">
        <f t="shared" si="5"/>
        <v>0</v>
      </c>
      <c r="M88" s="183"/>
      <c r="N88" s="183"/>
    </row>
    <row r="89" spans="1:14" ht="11.25" customHeight="1">
      <c r="A89" s="151"/>
      <c r="B89" s="149"/>
      <c r="C89" s="194" t="s">
        <v>214</v>
      </c>
      <c r="D89" s="187" t="s">
        <v>219</v>
      </c>
      <c r="E89" s="141" t="s">
        <v>90</v>
      </c>
      <c r="F89" s="143">
        <v>67</v>
      </c>
      <c r="G89" s="144">
        <v>0</v>
      </c>
      <c r="H89" s="144">
        <f t="shared" si="5"/>
        <v>0</v>
      </c>
      <c r="M89" s="183"/>
      <c r="N89" s="183"/>
    </row>
    <row r="90" spans="1:14" ht="11.25" customHeight="1">
      <c r="A90" s="151"/>
      <c r="B90" s="149"/>
      <c r="C90" s="194" t="s">
        <v>214</v>
      </c>
      <c r="D90" s="187" t="s">
        <v>220</v>
      </c>
      <c r="E90" s="141" t="s">
        <v>90</v>
      </c>
      <c r="F90" s="143">
        <v>12</v>
      </c>
      <c r="G90" s="144">
        <v>0</v>
      </c>
      <c r="H90" s="144">
        <f aca="true" t="shared" si="6" ref="H90:H97">F90*G90</f>
        <v>0</v>
      </c>
      <c r="M90" s="183"/>
      <c r="N90" s="183"/>
    </row>
    <row r="91" spans="1:14" ht="11.25" customHeight="1">
      <c r="A91" s="151"/>
      <c r="B91" s="149"/>
      <c r="C91" s="194" t="s">
        <v>214</v>
      </c>
      <c r="D91" s="187" t="s">
        <v>221</v>
      </c>
      <c r="E91" s="141" t="s">
        <v>90</v>
      </c>
      <c r="F91" s="143">
        <v>22.4</v>
      </c>
      <c r="G91" s="144">
        <v>0</v>
      </c>
      <c r="H91" s="144">
        <f t="shared" si="6"/>
        <v>0</v>
      </c>
      <c r="M91" s="183"/>
      <c r="N91" s="183"/>
    </row>
    <row r="92" spans="1:14" ht="11.25" customHeight="1">
      <c r="A92" s="151"/>
      <c r="B92" s="149"/>
      <c r="C92" s="194" t="s">
        <v>222</v>
      </c>
      <c r="D92" s="187" t="s">
        <v>223</v>
      </c>
      <c r="E92" s="163" t="s">
        <v>90</v>
      </c>
      <c r="F92" s="143">
        <v>160</v>
      </c>
      <c r="G92" s="144">
        <v>0</v>
      </c>
      <c r="H92" s="144">
        <f t="shared" si="6"/>
        <v>0</v>
      </c>
      <c r="M92" s="183"/>
      <c r="N92" s="183"/>
    </row>
    <row r="93" spans="1:14" ht="11.25" customHeight="1">
      <c r="A93" s="151"/>
      <c r="B93" s="149"/>
      <c r="C93" s="194" t="s">
        <v>224</v>
      </c>
      <c r="D93" s="187" t="s">
        <v>225</v>
      </c>
      <c r="E93" s="163" t="s">
        <v>90</v>
      </c>
      <c r="F93" s="143">
        <v>43</v>
      </c>
      <c r="G93" s="144">
        <v>0</v>
      </c>
      <c r="H93" s="144">
        <f t="shared" si="6"/>
        <v>0</v>
      </c>
      <c r="M93" s="183"/>
      <c r="N93" s="183"/>
    </row>
    <row r="94" spans="1:14" ht="11.25" customHeight="1">
      <c r="A94" s="151"/>
      <c r="B94" s="149"/>
      <c r="C94" s="194" t="s">
        <v>226</v>
      </c>
      <c r="D94" s="187" t="s">
        <v>227</v>
      </c>
      <c r="E94" s="163" t="s">
        <v>90</v>
      </c>
      <c r="F94" s="143">
        <v>67</v>
      </c>
      <c r="G94" s="144">
        <v>0</v>
      </c>
      <c r="H94" s="144">
        <f t="shared" si="6"/>
        <v>0</v>
      </c>
      <c r="M94" s="183"/>
      <c r="N94" s="183"/>
    </row>
    <row r="95" spans="1:14" ht="11.25" customHeight="1">
      <c r="A95" s="151"/>
      <c r="B95" s="149"/>
      <c r="C95" s="194" t="s">
        <v>228</v>
      </c>
      <c r="D95" s="187" t="s">
        <v>229</v>
      </c>
      <c r="E95" s="163" t="s">
        <v>90</v>
      </c>
      <c r="F95" s="143">
        <v>12</v>
      </c>
      <c r="G95" s="144">
        <v>0</v>
      </c>
      <c r="H95" s="144">
        <f t="shared" si="6"/>
        <v>0</v>
      </c>
      <c r="M95" s="183"/>
      <c r="N95" s="183"/>
    </row>
    <row r="96" spans="1:14" ht="11.25" customHeight="1">
      <c r="A96" s="151"/>
      <c r="B96" s="149"/>
      <c r="C96" s="194" t="s">
        <v>230</v>
      </c>
      <c r="D96" s="187" t="s">
        <v>231</v>
      </c>
      <c r="E96" s="163" t="s">
        <v>90</v>
      </c>
      <c r="F96" s="143">
        <v>22.4</v>
      </c>
      <c r="G96" s="144">
        <v>0</v>
      </c>
      <c r="H96" s="144">
        <f t="shared" si="6"/>
        <v>0</v>
      </c>
      <c r="M96" s="183"/>
      <c r="N96" s="183"/>
    </row>
    <row r="97" spans="1:14" ht="11.25" customHeight="1">
      <c r="A97" s="151"/>
      <c r="B97" s="149"/>
      <c r="C97" s="194" t="s">
        <v>232</v>
      </c>
      <c r="D97" s="187" t="s">
        <v>233</v>
      </c>
      <c r="E97" s="163" t="s">
        <v>90</v>
      </c>
      <c r="F97" s="143">
        <v>304</v>
      </c>
      <c r="G97" s="144">
        <v>0</v>
      </c>
      <c r="H97" s="144">
        <f t="shared" si="6"/>
        <v>0</v>
      </c>
      <c r="M97" s="183"/>
      <c r="N97" s="183"/>
    </row>
    <row r="98" spans="1:14" ht="11.25" customHeight="1">
      <c r="A98" s="151"/>
      <c r="B98" s="149"/>
      <c r="C98" s="16"/>
      <c r="D98" s="142" t="s">
        <v>132</v>
      </c>
      <c r="E98" s="141" t="s">
        <v>90</v>
      </c>
      <c r="F98" s="143">
        <v>240</v>
      </c>
      <c r="G98" s="144">
        <v>0</v>
      </c>
      <c r="H98" s="144">
        <f>F98*G98</f>
        <v>0</v>
      </c>
      <c r="M98" s="183"/>
      <c r="N98" s="183"/>
    </row>
    <row r="99" spans="1:14" ht="11.25" customHeight="1">
      <c r="A99" s="151">
        <v>159</v>
      </c>
      <c r="B99" s="149"/>
      <c r="C99" s="16"/>
      <c r="D99" s="142" t="s">
        <v>133</v>
      </c>
      <c r="E99" s="141" t="s">
        <v>97</v>
      </c>
      <c r="F99" s="143">
        <v>70</v>
      </c>
      <c r="G99" s="144">
        <v>0</v>
      </c>
      <c r="H99" s="144">
        <f>F99*G99</f>
        <v>0</v>
      </c>
      <c r="M99" s="183"/>
      <c r="N99" s="183"/>
    </row>
    <row r="100" spans="1:22" ht="11.25" customHeight="1">
      <c r="A100" s="155"/>
      <c r="B100" s="153">
        <v>155</v>
      </c>
      <c r="C100" s="153" t="s">
        <v>2</v>
      </c>
      <c r="D100" s="153" t="s">
        <v>105</v>
      </c>
      <c r="E100" s="155"/>
      <c r="F100" s="156"/>
      <c r="G100" s="156"/>
      <c r="H100" s="152">
        <f>SUM(H101:H103)</f>
        <v>0</v>
      </c>
      <c r="M100" s="183"/>
      <c r="N100" s="184"/>
      <c r="O100" s="149"/>
      <c r="P100" s="149"/>
      <c r="Q100" s="149"/>
      <c r="R100" s="149"/>
      <c r="S100" s="151"/>
      <c r="T100" s="150"/>
      <c r="U100" s="150"/>
      <c r="V100" s="150"/>
    </row>
    <row r="101" spans="1:22" ht="11.25" customHeight="1">
      <c r="A101" s="155"/>
      <c r="B101" s="185"/>
      <c r="C101" s="185"/>
      <c r="D101" s="185" t="s">
        <v>234</v>
      </c>
      <c r="E101" s="186" t="s">
        <v>97</v>
      </c>
      <c r="F101" s="189">
        <v>35</v>
      </c>
      <c r="G101" s="190">
        <v>0</v>
      </c>
      <c r="H101" s="144">
        <f>F101*G101</f>
        <v>0</v>
      </c>
      <c r="M101" s="183"/>
      <c r="N101" s="184"/>
      <c r="O101" s="149"/>
      <c r="P101" s="149"/>
      <c r="Q101" s="149"/>
      <c r="R101" s="149"/>
      <c r="S101" s="151"/>
      <c r="T101" s="150"/>
      <c r="U101" s="150"/>
      <c r="V101" s="150"/>
    </row>
    <row r="102" spans="1:22" ht="11.25" customHeight="1">
      <c r="A102" s="155"/>
      <c r="B102" s="185"/>
      <c r="C102" s="185"/>
      <c r="D102" s="185" t="s">
        <v>136</v>
      </c>
      <c r="E102" s="186" t="s">
        <v>97</v>
      </c>
      <c r="F102" s="189">
        <v>50</v>
      </c>
      <c r="G102" s="190">
        <v>0</v>
      </c>
      <c r="H102" s="144">
        <f>F102*G102</f>
        <v>0</v>
      </c>
      <c r="M102" s="183"/>
      <c r="N102" s="184"/>
      <c r="O102" s="149"/>
      <c r="P102" s="149"/>
      <c r="Q102" s="149"/>
      <c r="R102" s="149"/>
      <c r="S102" s="151"/>
      <c r="T102" s="150"/>
      <c r="U102" s="150"/>
      <c r="V102" s="150"/>
    </row>
    <row r="103" spans="1:22" ht="11.25" customHeight="1">
      <c r="A103" s="151"/>
      <c r="D103" s="187" t="s">
        <v>134</v>
      </c>
      <c r="E103" s="185" t="s">
        <v>135</v>
      </c>
      <c r="F103" s="189">
        <v>2</v>
      </c>
      <c r="G103" s="190">
        <v>0</v>
      </c>
      <c r="H103" s="144">
        <f>F103*G103</f>
        <v>0</v>
      </c>
      <c r="I103" s="185"/>
      <c r="J103" s="185"/>
      <c r="K103" s="185"/>
      <c r="L103" s="185"/>
      <c r="M103" s="188"/>
      <c r="N103" s="184"/>
      <c r="O103" s="149"/>
      <c r="P103" s="149"/>
      <c r="Q103" s="149"/>
      <c r="R103" s="149"/>
      <c r="S103" s="151"/>
      <c r="T103" s="150"/>
      <c r="U103" s="150"/>
      <c r="V103" s="150"/>
    </row>
    <row r="104" spans="1:14" ht="11.25" customHeight="1">
      <c r="A104" s="162"/>
      <c r="B104" s="153">
        <v>783</v>
      </c>
      <c r="C104" s="153"/>
      <c r="D104" s="153" t="s">
        <v>98</v>
      </c>
      <c r="E104" s="155"/>
      <c r="F104" s="156"/>
      <c r="G104" s="156"/>
      <c r="H104" s="152">
        <f>SUM(H105:H106)</f>
        <v>0</v>
      </c>
      <c r="M104" s="183"/>
      <c r="N104" s="183"/>
    </row>
    <row r="105" spans="1:14" ht="11.25" customHeight="1">
      <c r="A105" s="151">
        <v>182</v>
      </c>
      <c r="B105" s="149"/>
      <c r="C105" s="170" t="s">
        <v>106</v>
      </c>
      <c r="D105" s="170" t="s">
        <v>102</v>
      </c>
      <c r="E105" s="169" t="s">
        <v>89</v>
      </c>
      <c r="F105" s="171">
        <v>350</v>
      </c>
      <c r="G105" s="171">
        <v>0</v>
      </c>
      <c r="H105" s="144">
        <f>F105*G105</f>
        <v>0</v>
      </c>
      <c r="M105" s="183"/>
      <c r="N105" s="183"/>
    </row>
    <row r="106" spans="1:14" ht="11.25" customHeight="1">
      <c r="A106" s="151">
        <v>183</v>
      </c>
      <c r="B106" s="149"/>
      <c r="C106" s="170" t="s">
        <v>107</v>
      </c>
      <c r="D106" s="170" t="s">
        <v>103</v>
      </c>
      <c r="E106" s="169" t="s">
        <v>89</v>
      </c>
      <c r="F106" s="171">
        <v>350</v>
      </c>
      <c r="G106" s="171">
        <v>0</v>
      </c>
      <c r="H106" s="144">
        <f>F106*G106</f>
        <v>0</v>
      </c>
      <c r="M106" s="183"/>
      <c r="N106" s="183"/>
    </row>
    <row r="107" spans="13:14" ht="11.25" customHeight="1">
      <c r="M107" s="183"/>
      <c r="N107" s="183"/>
    </row>
    <row r="108" spans="13:14" ht="11.25" customHeight="1">
      <c r="M108" s="183"/>
      <c r="N108" s="183"/>
    </row>
    <row r="109" spans="13:14" ht="11.25" customHeight="1">
      <c r="M109" s="183"/>
      <c r="N109" s="183"/>
    </row>
    <row r="110" spans="13:14" ht="11.25" customHeight="1">
      <c r="M110" s="183"/>
      <c r="N110" s="183"/>
    </row>
  </sheetData>
  <sheetProtection/>
  <mergeCells count="1">
    <mergeCell ref="A1:D1"/>
  </mergeCells>
  <printOptions horizontalCentered="1"/>
  <pageMargins left="0.7874015748031497" right="0.7874015748031497" top="0.5905511811023623" bottom="0.5905511811023623" header="0" footer="0"/>
  <pageSetup fitToHeight="999" horizontalDpi="600" verticalDpi="600" orientation="landscape" paperSize="9" r:id="rId1"/>
  <headerFooter alignWithMargins="0"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</dc:creator>
  <cp:keywords/>
  <dc:description/>
  <cp:lastModifiedBy>Fendrichová Ludmila, Ing.</cp:lastModifiedBy>
  <cp:lastPrinted>2018-03-01T14:11:16Z</cp:lastPrinted>
  <dcterms:created xsi:type="dcterms:W3CDTF">2011-09-21T18:15:31Z</dcterms:created>
  <dcterms:modified xsi:type="dcterms:W3CDTF">2018-03-02T06:04:22Z</dcterms:modified>
  <cp:category/>
  <cp:version/>
  <cp:contentType/>
  <cp:contentStatus/>
</cp:coreProperties>
</file>