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816" yWindow="65380" windowWidth="11688" windowHeight="10800" firstSheet="3" activeTab="3"/>
  </bookViews>
  <sheets>
    <sheet name="rekapitulace" sheetId="24" r:id="rId1"/>
    <sheet name="BD F - START" sheetId="20" r:id="rId2"/>
    <sheet name="BD G - RODINA" sheetId="26" r:id="rId3"/>
    <sheet name="A - START" sheetId="27" r:id="rId4"/>
    <sheet name="List1" sheetId="35" r:id="rId5"/>
  </sheets>
  <definedNames>
    <definedName name="_xlnm.Print_Area" localSheetId="3">'A - START'!$A$1:$D$35</definedName>
  </definedNames>
  <calcPr calcId="125725"/>
</workbook>
</file>

<file path=xl/comments4.xml><?xml version="1.0" encoding="utf-8"?>
<comments xmlns="http://schemas.openxmlformats.org/spreadsheetml/2006/main">
  <authors>
    <author>Tata</author>
  </authors>
  <commentList>
    <comment ref="B26" authorId="0">
      <text>
        <r>
          <rPr>
            <b/>
            <sz val="9"/>
            <rFont val="Tahoma"/>
            <family val="2"/>
          </rPr>
          <t>Tata: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<sst xmlns="http://schemas.openxmlformats.org/spreadsheetml/2006/main" count="1913" uniqueCount="607">
  <si>
    <t>Výkopy jáma hor.3</t>
  </si>
  <si>
    <t>Bednění základové desky zřízení vč. odstranění</t>
  </si>
  <si>
    <t>27935105R</t>
  </si>
  <si>
    <t>Bednění základových stěn jednostranné zřízení vč. odstranění</t>
  </si>
  <si>
    <t>27336172R</t>
  </si>
  <si>
    <t>Výztuž základové desky R10505</t>
  </si>
  <si>
    <t>t</t>
  </si>
  <si>
    <t>764-013</t>
  </si>
  <si>
    <t>764-016</t>
  </si>
  <si>
    <t>764-017</t>
  </si>
  <si>
    <t>764-018</t>
  </si>
  <si>
    <t>764-021</t>
  </si>
  <si>
    <t>71200001R</t>
  </si>
  <si>
    <t>71100005R</t>
  </si>
  <si>
    <t>Provedení keram.obkladu na střih vč.spárování</t>
  </si>
  <si>
    <t>998012023</t>
  </si>
  <si>
    <t>943944000</t>
  </si>
  <si>
    <t>611421133</t>
  </si>
  <si>
    <t>OBYTNÝ SOUBOR UHŘÍNĚVES</t>
  </si>
  <si>
    <t>ROMANCE II</t>
  </si>
  <si>
    <t>Skanska CZ, a.s.</t>
  </si>
  <si>
    <t>HELIKA, a.s.</t>
  </si>
  <si>
    <t>Hlavní inženýr projektu</t>
  </si>
  <si>
    <t>ing. Jiří Bozděch</t>
  </si>
  <si>
    <t>Souhrnná tabulka nároků</t>
  </si>
  <si>
    <t>Zastavěná plocha</t>
  </si>
  <si>
    <t>Užitná plocha bytů</t>
  </si>
  <si>
    <t>Počet bytových jednotek</t>
  </si>
  <si>
    <t>Objekt</t>
  </si>
  <si>
    <t>SO 001</t>
  </si>
  <si>
    <t>SO 101</t>
  </si>
  <si>
    <t>SO 102</t>
  </si>
  <si>
    <t>SO 103</t>
  </si>
  <si>
    <t>SO 104</t>
  </si>
  <si>
    <t>SO 105</t>
  </si>
  <si>
    <t>SO 106</t>
  </si>
  <si>
    <t>SO 107</t>
  </si>
  <si>
    <t>SO 108</t>
  </si>
  <si>
    <t>SO 109</t>
  </si>
  <si>
    <t>SO 110</t>
  </si>
  <si>
    <t>SO 111</t>
  </si>
  <si>
    <t>SO 112</t>
  </si>
  <si>
    <t>SO 113</t>
  </si>
  <si>
    <t>SO 114</t>
  </si>
  <si>
    <t>SO 301</t>
  </si>
  <si>
    <t>SO 401</t>
  </si>
  <si>
    <t>SO 402</t>
  </si>
  <si>
    <t>SO 403</t>
  </si>
  <si>
    <t>SO 404</t>
  </si>
  <si>
    <t>SO 501</t>
  </si>
  <si>
    <t>SO 502</t>
  </si>
  <si>
    <t>SO 503</t>
  </si>
  <si>
    <t>SO 504</t>
  </si>
  <si>
    <t>SO 505</t>
  </si>
  <si>
    <t>SO 506</t>
  </si>
  <si>
    <t>SO 507</t>
  </si>
  <si>
    <t>SO 508</t>
  </si>
  <si>
    <t>SO 509</t>
  </si>
  <si>
    <t>SO 510</t>
  </si>
  <si>
    <t>SO 511</t>
  </si>
  <si>
    <t>SO 512</t>
  </si>
  <si>
    <t>SO 513</t>
  </si>
  <si>
    <t>SO 514</t>
  </si>
  <si>
    <t>SO 601</t>
  </si>
  <si>
    <t>SO 602</t>
  </si>
  <si>
    <t>Příprava území a HTU</t>
  </si>
  <si>
    <t>Bytový dům A</t>
  </si>
  <si>
    <t>Bytový dům B</t>
  </si>
  <si>
    <t>Bytový dům C</t>
  </si>
  <si>
    <t>Bytový dům D</t>
  </si>
  <si>
    <t>Bytový dům E</t>
  </si>
  <si>
    <t>Bytový dům F</t>
  </si>
  <si>
    <t>Bytový dům G</t>
  </si>
  <si>
    <t>Bytový dům H</t>
  </si>
  <si>
    <t>Bytový dům I</t>
  </si>
  <si>
    <t>Bytový dům J</t>
  </si>
  <si>
    <t>Bytový dům K</t>
  </si>
  <si>
    <t>Bytový dům L</t>
  </si>
  <si>
    <t>Bytový dům M</t>
  </si>
  <si>
    <t>Bytový dům N</t>
  </si>
  <si>
    <t>Venkovní osvětlení</t>
  </si>
  <si>
    <t>Vodovod</t>
  </si>
  <si>
    <t>Kanalizace splašková</t>
  </si>
  <si>
    <t>Kanalizace dešťová</t>
  </si>
  <si>
    <t>Plynovod</t>
  </si>
  <si>
    <t>Přípojka vody a kanalizace pro BD A</t>
  </si>
  <si>
    <t>Přípojka vody a kanalizace pro BD B</t>
  </si>
  <si>
    <t>Přípojka vody a kanalizace pro BD C</t>
  </si>
  <si>
    <t>Přípojka vody a kanalizace pro BD D</t>
  </si>
  <si>
    <t>Přípojka vody a kanalizace pro BD E</t>
  </si>
  <si>
    <t>Přípojka vody a kanalizace pro BD F</t>
  </si>
  <si>
    <t>Přípojka vody a kanalizace pro BD G</t>
  </si>
  <si>
    <t>Přípojka vody a kanalizace pro BD H</t>
  </si>
  <si>
    <t>Přípojka vody a kanalizace pro BD I</t>
  </si>
  <si>
    <t>Přípojka vody a kanalizace pro BD J</t>
  </si>
  <si>
    <t>Přípojka vody a kanalizace pro BD K</t>
  </si>
  <si>
    <t>Přípojka vody a kanalizace pro BD L</t>
  </si>
  <si>
    <t>Přípojka vody a kanalizace pro BD M</t>
  </si>
  <si>
    <t>Přípojka vody a kanalizace pro BD N</t>
  </si>
  <si>
    <t>Komunikace, čisté terénní úpravy</t>
  </si>
  <si>
    <t>Sadové úpravy</t>
  </si>
  <si>
    <t>Označení objektu</t>
  </si>
  <si>
    <t>Souhrnná tabulka nákladů</t>
  </si>
  <si>
    <t>CELKEM Obytný soubor Romance II</t>
  </si>
  <si>
    <t>Slepý rozpočet - Bytový dům F</t>
  </si>
  <si>
    <t>Standard - START</t>
  </si>
  <si>
    <t>Obytný soubor Romance II - Bytový dům F bez DPH</t>
  </si>
  <si>
    <t>CELKEM st.díl</t>
  </si>
  <si>
    <t xml:space="preserve">     Stavební díl : 001 - Zemní práce, zajištění stavební jámy</t>
  </si>
  <si>
    <t xml:space="preserve">     Stavební díl : 002 - Základy, zvláštní zakládání, piloty</t>
  </si>
  <si>
    <t xml:space="preserve">     Stavební díl : 030 - Konstrukce svislé vč. osazení zárubní</t>
  </si>
  <si>
    <t xml:space="preserve">     Stavební díl : 040 - Konstrukce vodorovné</t>
  </si>
  <si>
    <t xml:space="preserve">     Stavební díl : 049 - Kompletní skelet (prefa, monolit)</t>
  </si>
  <si>
    <t xml:space="preserve">     Stavební díl : 763 - Montované konstrukce - dřevostavby, sádrokartony</t>
  </si>
  <si>
    <t xml:space="preserve">     Stavební díl : 060 - Omítky, úpravy povrchů</t>
  </si>
  <si>
    <t xml:space="preserve">     Stavební díl : 789 - Opláštění fasád</t>
  </si>
  <si>
    <t xml:space="preserve">     Stavební díl : 063 - Podlahy a podlahové konstrukce</t>
  </si>
  <si>
    <t xml:space="preserve">     Stavební díl : 090 - Ostatní konstrukce a práce</t>
  </si>
  <si>
    <t xml:space="preserve">     Stavební díl : 094 - Lešení</t>
  </si>
  <si>
    <t xml:space="preserve">     Stavební díl : 099 - Přesun hmot HSV</t>
  </si>
  <si>
    <t xml:space="preserve">     Stavební díl : 790 - Střešní konstrukce kompletizované </t>
  </si>
  <si>
    <t xml:space="preserve">     Stavební díl : 792 - Podhledy</t>
  </si>
  <si>
    <t xml:space="preserve">     Stavební díl : 771 - Dlažby a obklady keramické</t>
  </si>
  <si>
    <t xml:space="preserve">     Stavební díl : 783 - Nátěry</t>
  </si>
  <si>
    <t xml:space="preserve">     Stavební díl : 784 - Malby, tapety</t>
  </si>
  <si>
    <t xml:space="preserve">     Stavební díl : 782 - Dlažby a obklady kamenné</t>
  </si>
  <si>
    <t xml:space="preserve">     Stavební díl : 788 - Protipožární opatření</t>
  </si>
  <si>
    <t xml:space="preserve">     Stavební díl : 777 - Podlahy lité, syntetické</t>
  </si>
  <si>
    <t xml:space="preserve">     Stavební díl : 776 - Podlahy povlakové</t>
  </si>
  <si>
    <t xml:space="preserve">     Stavební díl : 775 - Podlahy dřevěné, vlysové, plovoucí</t>
  </si>
  <si>
    <t xml:space="preserve">     Stavební díl : 773 - Podlahy teracové</t>
  </si>
  <si>
    <t xml:space="preserve">     Stavební díl : 768 - Výplně otvorů</t>
  </si>
  <si>
    <t xml:space="preserve">     Stavební díl : 766 - Konstrukce truhlářské</t>
  </si>
  <si>
    <t xml:space="preserve">     Stavební díl : 764 - Konstrukce klempířské</t>
  </si>
  <si>
    <t xml:space="preserve">     Stavební díl : 767 - Konstrukce kovové</t>
  </si>
  <si>
    <t xml:space="preserve">     Stavební díl : 765 - Krytiny tvrdé</t>
  </si>
  <si>
    <t xml:space="preserve">     Stavební díl : 762 - Konstrukce tesařské</t>
  </si>
  <si>
    <t xml:space="preserve">     Stavební díl : 731 - Ústřední vytápění</t>
  </si>
  <si>
    <t xml:space="preserve">     Stavební díl : 723 - Rozvody plynu</t>
  </si>
  <si>
    <t xml:space="preserve">     Stavební díl : 721 - Zdravotechnické instalace</t>
  </si>
  <si>
    <t xml:space="preserve">     Stavební díl : 711 - Izolace proti vodě, vlhkosti a plynům (pokud nejsou součástí skladby)</t>
  </si>
  <si>
    <t xml:space="preserve">     Stavební díl : 712 - Povlakové krytiny (pokud nejsou součástí skladby)</t>
  </si>
  <si>
    <t xml:space="preserve">     Stavební díl : 713 - Izolace tepelné (pokud nejsou součástí skladby)</t>
  </si>
  <si>
    <t xml:space="preserve">     Stavební díl : 714 - Izolace akustické (pokud nejsou  součástí skladby)</t>
  </si>
  <si>
    <t xml:space="preserve">     Stavební díl : 715 - Izolace proti chemickým vlivům (pokud nejsou součástí skladby)</t>
  </si>
  <si>
    <t xml:space="preserve">     Stavební díl : 210 - Elektro - silnoproud, hromosvody</t>
  </si>
  <si>
    <t xml:space="preserve">     Stavební díl : 211 - Elektro slaboproud</t>
  </si>
  <si>
    <t xml:space="preserve">     Stavební díl : 212 - Datové a telefonní rozvody vč. ústředen</t>
  </si>
  <si>
    <t xml:space="preserve">     Stavební díl : 213 - Elektrická požární signalizace</t>
  </si>
  <si>
    <t xml:space="preserve">     Stavební díl : 214 - Elektrické zabezpečovací systémy</t>
  </si>
  <si>
    <t xml:space="preserve">     Stavební díl : 215 - UPS</t>
  </si>
  <si>
    <t xml:space="preserve">     Stavební díl : 240 - Vzduchotechnika</t>
  </si>
  <si>
    <t xml:space="preserve">     Stavební díl : 241 - Klimatizace</t>
  </si>
  <si>
    <t xml:space="preserve">     Stavební díl : 320 - El.pohony a dieselagregáty</t>
  </si>
  <si>
    <t xml:space="preserve">     Stavební díl : 330 - Výtahy, eskalátory</t>
  </si>
  <si>
    <t xml:space="preserve">     Stavební díl : 360 - Měření a regulace</t>
  </si>
  <si>
    <t xml:space="preserve">     Stavební díl : 430 - Ocelové konstrukce</t>
  </si>
  <si>
    <t xml:space="preserve">     Stavební díl : 440 - Protipožární zařízení</t>
  </si>
  <si>
    <t xml:space="preserve">     Stavební díl : 441 - Sprinklerové nádrže</t>
  </si>
  <si>
    <t xml:space="preserve">     Stavební díl : 445 - Zařízení staveniště, jeřáby</t>
  </si>
  <si>
    <t>Fasádní lešení včetně nájmu (odhad nájmu ... měsíců)</t>
  </si>
  <si>
    <t>612421638</t>
  </si>
  <si>
    <t>Vnitřní omítka stěn železobetonových dvouvrstvá váp.štuková tl.10mm vč.bandáž.styků rozdílných mater.síťovinou, vč.roh.omítníků</t>
  </si>
  <si>
    <t>D+M kačírek ze světlých oblázků fr. 16-32 tl. 100 mm</t>
  </si>
  <si>
    <t>D+M netkaná syntetická textilie pl. hm. 500 g/m2</t>
  </si>
  <si>
    <t xml:space="preserve">D+M ochranná netkaná textilie pl.hm. 150 g/m2 </t>
  </si>
  <si>
    <t>D+M tuhé tepelně izolační desky XPS tl. 140 mm</t>
  </si>
  <si>
    <t xml:space="preserve">D+M parozábrana </t>
  </si>
  <si>
    <t xml:space="preserve">Dodávka keram.dlažba společ.prostory standard </t>
  </si>
  <si>
    <t>D+M tepelné izolace XPS tl. 50 mm obvodové konstrukce pod úrovní terénu</t>
  </si>
  <si>
    <t>D+M lanového výtahu se strojovnou umístěnou v šachtě s vybavením pro imobilní osoby nosnost 630 kg pro 4 osoby s posuvnými dveřmi
9 stanic</t>
  </si>
  <si>
    <t>763111117</t>
  </si>
  <si>
    <t>763123215</t>
  </si>
  <si>
    <t>763119</t>
  </si>
  <si>
    <t>Příplatek za impregnovaný sádrokarton</t>
  </si>
  <si>
    <t>7631191</t>
  </si>
  <si>
    <t>D+M vnitř.dveře dřev.plné bílá fólie 800/ 1970 vč.kování stříbrný elox</t>
  </si>
  <si>
    <t>D+M vnitř.dveře dřev.plné bílá fólie 700/ 1970 vč.kování stříbrný elox</t>
  </si>
  <si>
    <t>D+M vnitř.dveře dřev.plné bílá fólie 600/ 1970 vč.kování stříbrný elox</t>
  </si>
  <si>
    <t>D+M vstup.dveře dřev. plné bílá fólie vč.prahu a kování stříbrný elox</t>
  </si>
  <si>
    <t>Dodávka keram.obklad dle standardu</t>
  </si>
  <si>
    <t>D+M plast.obklad.lišt ukončující a rohové</t>
  </si>
  <si>
    <t>Nátěr stopů otěruvzdorný bílý parking</t>
  </si>
  <si>
    <t>Nátěr stěn otěruvzdorný bílý parking</t>
  </si>
  <si>
    <t>D+M oc.zábradlí balkónů, lodžií, teras v kombinaci s plnými deskovými cementotřískovými výplněmi</t>
  </si>
  <si>
    <t>D+M ocelové zábradlí schodiště</t>
  </si>
  <si>
    <t>D+M madla k schodišti</t>
  </si>
  <si>
    <t>D+M pojízdný dilatační profil</t>
  </si>
  <si>
    <t>Zařízení staveniště</t>
  </si>
  <si>
    <t>Jiné poplatky</t>
  </si>
  <si>
    <t>341351105</t>
  </si>
  <si>
    <t>341351101</t>
  </si>
  <si>
    <t>Stěna nosná bed. 1-stran zřízení a odstranění</t>
  </si>
  <si>
    <t>34135112R</t>
  </si>
  <si>
    <t>Bednění otvorů stěn</t>
  </si>
  <si>
    <t>34135113R</t>
  </si>
  <si>
    <t>Příplatek za pohledový beton stěn</t>
  </si>
  <si>
    <t>341361721</t>
  </si>
  <si>
    <t>Stěna nosná výztuž R10505</t>
  </si>
  <si>
    <t>411321414</t>
  </si>
  <si>
    <t>411351101</t>
  </si>
  <si>
    <t>Strop deska bednění vč. podpěr zřízení a odstranění</t>
  </si>
  <si>
    <t>41135110R</t>
  </si>
  <si>
    <t>Bednění otvorů stropu</t>
  </si>
  <si>
    <t>71100002R</t>
  </si>
  <si>
    <t>767-012</t>
  </si>
  <si>
    <t>767-014</t>
  </si>
  <si>
    <t>767-015</t>
  </si>
  <si>
    <t>767-016</t>
  </si>
  <si>
    <t>77652001R</t>
  </si>
  <si>
    <t>77147101R</t>
  </si>
  <si>
    <t>77147103R</t>
  </si>
  <si>
    <t>m</t>
  </si>
  <si>
    <t>Přizdívky v koupelnách např.tv.ytong tl.100mm</t>
  </si>
  <si>
    <t>Zdivo tv.plynosilikát tl.250mm</t>
  </si>
  <si>
    <t>Vnitřní omítka stěn dvouvrstvá váp.štuková tl.15mm
vč.bandáž.styků rozdílných mater.síťovinou, vč.roh.omítníků</t>
  </si>
  <si>
    <t>Vyspravení povrch.nerovn.beton.stěn</t>
  </si>
  <si>
    <t>Vyspravení povrch.nerovn.beton.stropů</t>
  </si>
  <si>
    <t>Vnitřní omítka stropů dvouvrstvá váp.štuková tl.15mm</t>
  </si>
  <si>
    <t>D+M ruční hasicí přístroje PHP práškový 6kg</t>
  </si>
  <si>
    <t>990000012</t>
  </si>
  <si>
    <t>990000013</t>
  </si>
  <si>
    <t>941941001</t>
  </si>
  <si>
    <t>Stavební přípomoce</t>
  </si>
  <si>
    <t xml:space="preserve">Položení keram.dlažba společ.prostory do tmelu </t>
  </si>
  <si>
    <t>Položení keram.soklík společ.prostory do tmelu</t>
  </si>
  <si>
    <t>D+M plastová lišta ke koberc.krytině</t>
  </si>
  <si>
    <t>Strop výztuž R10505</t>
  </si>
  <si>
    <t>34100001R</t>
  </si>
  <si>
    <t>34100051R</t>
  </si>
  <si>
    <t>34100017R</t>
  </si>
  <si>
    <t>34100028R</t>
  </si>
  <si>
    <t>34100018R</t>
  </si>
  <si>
    <t>71200004R</t>
  </si>
  <si>
    <t>642942001</t>
  </si>
  <si>
    <t>71100003R</t>
  </si>
  <si>
    <t>71100004R</t>
  </si>
  <si>
    <t>41135111R</t>
  </si>
  <si>
    <t>Příplatek za pohledový beton stropů</t>
  </si>
  <si>
    <t>D+M izolace dilatačních spar - desky EPS tl. 30 mm</t>
  </si>
  <si>
    <t>330321410</t>
  </si>
  <si>
    <t>33135110R</t>
  </si>
  <si>
    <t>Sloup hranatý bed. 4-úhel pohledové bednění zřízení včetně odstranění</t>
  </si>
  <si>
    <t>331351101</t>
  </si>
  <si>
    <t>Sloup hranatý bed. 4-úhel  zřízení včetně odstranění</t>
  </si>
  <si>
    <t>Stěna bed. 2-stran zřízení a odstranění</t>
  </si>
  <si>
    <t>Investor :</t>
  </si>
  <si>
    <t>Projektant :</t>
  </si>
  <si>
    <t>612421637</t>
  </si>
  <si>
    <t xml:space="preserve">     Stavební díl : 004 - Izolace proti vodě, podkladní betony</t>
  </si>
  <si>
    <t>Stavební díl : 004- Izolace proti vodě, podkladní betony</t>
  </si>
  <si>
    <t>77157101R</t>
  </si>
  <si>
    <t>77157103R</t>
  </si>
  <si>
    <t>77157104R</t>
  </si>
  <si>
    <t>273321311</t>
  </si>
  <si>
    <t>711481011</t>
  </si>
  <si>
    <t>77147104R</t>
  </si>
  <si>
    <t>77642001R</t>
  </si>
  <si>
    <t>331361721</t>
  </si>
  <si>
    <t>Sloup výztuž R10505</t>
  </si>
  <si>
    <t>341321310</t>
  </si>
  <si>
    <t>71100007R</t>
  </si>
  <si>
    <t>71200003R</t>
  </si>
  <si>
    <t>766-043</t>
  </si>
  <si>
    <t>766-044</t>
  </si>
  <si>
    <t>766-057</t>
  </si>
  <si>
    <t>63130003R</t>
  </si>
  <si>
    <t>D+M penetrační nátěr</t>
  </si>
  <si>
    <t>63130004R</t>
  </si>
  <si>
    <t>Obezdívka van, podezdění sprch.vaniček  tv.hebel (např.) tl.10cm</t>
  </si>
  <si>
    <t>Kapacity</t>
  </si>
  <si>
    <t>kpl</t>
  </si>
  <si>
    <t>Výkopy jáma hor.4</t>
  </si>
  <si>
    <t>43335113R</t>
  </si>
  <si>
    <t>43435114R</t>
  </si>
  <si>
    <t>Stupně schodiště bednění zřízení a odstranění</t>
  </si>
  <si>
    <t>Schodiště výztuž R10505</t>
  </si>
  <si>
    <t>kus</t>
  </si>
  <si>
    <t>642942002</t>
  </si>
  <si>
    <t>642942004</t>
  </si>
  <si>
    <t>642942005</t>
  </si>
  <si>
    <t>642942006</t>
  </si>
  <si>
    <t>642942007</t>
  </si>
  <si>
    <t>642942008</t>
  </si>
  <si>
    <t>990000007</t>
  </si>
  <si>
    <t>990000008</t>
  </si>
  <si>
    <t>311238291</t>
  </si>
  <si>
    <t>342248121</t>
  </si>
  <si>
    <t>346244351</t>
  </si>
  <si>
    <t>612421626</t>
  </si>
  <si>
    <t>999-001</t>
  </si>
  <si>
    <t>ks</t>
  </si>
  <si>
    <t>bm</t>
  </si>
  <si>
    <t>990000009</t>
  </si>
  <si>
    <t>766-001</t>
  </si>
  <si>
    <t>990000010</t>
  </si>
  <si>
    <t>990000011</t>
  </si>
  <si>
    <t>CELKEM</t>
  </si>
  <si>
    <t>Jádrová omítka pod obklady</t>
  </si>
  <si>
    <t>766-042</t>
  </si>
  <si>
    <t>766-040</t>
  </si>
  <si>
    <t>Stěna bed. 2-stran zřízení a odstranění - atiky</t>
  </si>
  <si>
    <t>34135110R</t>
  </si>
  <si>
    <t>41132141R</t>
  </si>
  <si>
    <t>Strop deska bednění vč. podpěr zřízení a odstranění - balkony, markýzy</t>
  </si>
  <si>
    <t>Vnitřní pomocné lešení</t>
  </si>
  <si>
    <t>m2</t>
  </si>
  <si>
    <t>m3</t>
  </si>
  <si>
    <t>Kód</t>
  </si>
  <si>
    <t>Popis</t>
  </si>
  <si>
    <t>Cena celkem</t>
  </si>
  <si>
    <t>Součet</t>
  </si>
  <si>
    <t>Kč/m.j.</t>
  </si>
  <si>
    <t>M.j.</t>
  </si>
  <si>
    <t>Množství</t>
  </si>
  <si>
    <t>M3</t>
  </si>
  <si>
    <t>M2</t>
  </si>
  <si>
    <t>Ochrana schod.stupňů prkny a fólií, popř.textilií</t>
  </si>
  <si>
    <t>Hloubení rýh hor.3</t>
  </si>
  <si>
    <t>342240001</t>
  </si>
  <si>
    <t>342240002</t>
  </si>
  <si>
    <t>342240003</t>
  </si>
  <si>
    <t>311271193</t>
  </si>
  <si>
    <t>612451071</t>
  </si>
  <si>
    <t>610410000</t>
  </si>
  <si>
    <t>611459181</t>
  </si>
  <si>
    <t>610410001</t>
  </si>
  <si>
    <t>D+M přechodových podlahových lišt</t>
  </si>
  <si>
    <t>59700001R</t>
  </si>
  <si>
    <t>59700003R</t>
  </si>
  <si>
    <t>59700004R</t>
  </si>
  <si>
    <t>77552000R</t>
  </si>
  <si>
    <t>61193300R</t>
  </si>
  <si>
    <t>77541000R</t>
  </si>
  <si>
    <t>28412000R</t>
  </si>
  <si>
    <t>77157107R</t>
  </si>
  <si>
    <t>77147107R</t>
  </si>
  <si>
    <t>59700007R</t>
  </si>
  <si>
    <t>767-031</t>
  </si>
  <si>
    <t>D+M dopravní značení v garážích</t>
  </si>
  <si>
    <t>D+M informační systém objektu</t>
  </si>
  <si>
    <t>Prostorové lešení do výtah.šachet</t>
  </si>
  <si>
    <t>Čištění a úklidové práce objektu</t>
  </si>
  <si>
    <t>Podesta a schodnice bednění zřízení a odstranění vč podpěr</t>
  </si>
  <si>
    <t>D+M stabox prům.8/150</t>
  </si>
  <si>
    <t>411361721</t>
  </si>
  <si>
    <t>D+M izolace dilatačních spar - minerální vlna tl. 30 mm + ochranná PE folie</t>
  </si>
  <si>
    <t>34132131R</t>
  </si>
  <si>
    <t xml:space="preserve">Položení keram.dlažba schodiště do tmelu </t>
  </si>
  <si>
    <t xml:space="preserve">Položení keram.soklík schodiště do tmelu </t>
  </si>
  <si>
    <t xml:space="preserve">Dodávka keram.dlažba schodiště standard </t>
  </si>
  <si>
    <t xml:space="preserve">Položení keram.dlažba byty do tmelu </t>
  </si>
  <si>
    <t>Položení keram.soklík byty do tmelu</t>
  </si>
  <si>
    <t xml:space="preserve">Dodávka keram.dlažba byty standard </t>
  </si>
  <si>
    <t xml:space="preserve">Položení laminát.podlahy vč.podložky </t>
  </si>
  <si>
    <t xml:space="preserve">Dodávka laminát.podlahy standard </t>
  </si>
  <si>
    <t xml:space="preserve">D+M dřevěná lišta standard </t>
  </si>
  <si>
    <t xml:space="preserve">Položení kobercové krytiny vč.podložky </t>
  </si>
  <si>
    <t xml:space="preserve">Dodávka kobercové krytiny standard </t>
  </si>
  <si>
    <t>P1</t>
  </si>
  <si>
    <t>P2</t>
  </si>
  <si>
    <t>P3</t>
  </si>
  <si>
    <t>P4</t>
  </si>
  <si>
    <t>P5</t>
  </si>
  <si>
    <t>P9</t>
  </si>
  <si>
    <t>P8</t>
  </si>
  <si>
    <t xml:space="preserve">Dodávka keram.dlažba mrazuvzd. standard </t>
  </si>
  <si>
    <t xml:space="preserve">Položení keram.dlažba mrazuvzdorná do tmelu </t>
  </si>
  <si>
    <t>Položení keram.soklík mrazuvzdorná do tmelu</t>
  </si>
  <si>
    <t xml:space="preserve">Položení PVC krytiny vč.podložky </t>
  </si>
  <si>
    <t>77653001R</t>
  </si>
  <si>
    <t>28413000R</t>
  </si>
  <si>
    <t>77643001R</t>
  </si>
  <si>
    <t xml:space="preserve">Dodávka PVC krytiny standard </t>
  </si>
  <si>
    <t>D+M plastová lišta k PVC.krytině</t>
  </si>
  <si>
    <t>P7</t>
  </si>
  <si>
    <t>D+M izolace desky EPS nakašírovaný pás SBS modif. spádová vrstva tl. 40 mm</t>
  </si>
  <si>
    <t>P6</t>
  </si>
  <si>
    <t xml:space="preserve">D+M prefa rameno schodiště vč. stupňů </t>
  </si>
  <si>
    <t>D+M oc.zárubeň 900/1970</t>
  </si>
  <si>
    <t>D+M oc.zárubeň 800/1970 požár.</t>
  </si>
  <si>
    <t>D+M oc.zárubeň 700/1970</t>
  </si>
  <si>
    <t>D+M oc.zárubeň 700/1970 požár.</t>
  </si>
  <si>
    <t>D+M oc.zárubeň 1450/1970</t>
  </si>
  <si>
    <t>D+M oc.zárubeň 600/1970 požár.</t>
  </si>
  <si>
    <t>D+M oc.zárubeň 900/1970 požár.</t>
  </si>
  <si>
    <t xml:space="preserve">D+M oc.zárubeň 600/1970 </t>
  </si>
  <si>
    <t>D+M žlab.kotlík TiZn</t>
  </si>
  <si>
    <t>D+M svis.svod trouba TiZn DN125mm</t>
  </si>
  <si>
    <t>D+M podokap.žlab TiZn DN100mm+nerez síťka</t>
  </si>
  <si>
    <t>D+M okapnice poplast.plech</t>
  </si>
  <si>
    <t>D+M oplech.okrajů balkonů, atik TiZn rš450mm</t>
  </si>
  <si>
    <t xml:space="preserve">D+M parapet.deska bílé lamino š.290mm </t>
  </si>
  <si>
    <t>D+M plastová okna, balkónové dveře, vchodové dveře s izolačními dvojskly, plné výplně izolovány vč. venkovních parapetů z titanzinku</t>
  </si>
  <si>
    <t xml:space="preserve">Stavební výtahy </t>
  </si>
  <si>
    <t xml:space="preserve">Jeřáby vč.energie,obsluhy, základu </t>
  </si>
  <si>
    <t>D+M ruční hasicí přístroje PHP sněhový 6kg</t>
  </si>
  <si>
    <t>990-002</t>
  </si>
  <si>
    <t>990-003</t>
  </si>
  <si>
    <t>990-007</t>
  </si>
  <si>
    <t>990-008</t>
  </si>
  <si>
    <t>990-010</t>
  </si>
  <si>
    <t>990-015</t>
  </si>
  <si>
    <t>990-016</t>
  </si>
  <si>
    <t>990-017</t>
  </si>
  <si>
    <t>990-018</t>
  </si>
  <si>
    <t>D+M vnitř.dveře dřev.plné EI30 800/ 1970 vč.kování stříbrný elox</t>
  </si>
  <si>
    <t>D+M dvířka do instal.šachet 400x400mm</t>
  </si>
  <si>
    <t>D+M Sklep.světlík MEA hl.4000mm + nástavce</t>
  </si>
  <si>
    <t>D+M litin.poklop 500/500</t>
  </si>
  <si>
    <t xml:space="preserve">D+M domov.schránky </t>
  </si>
  <si>
    <t>D+M čistící zóna vč.zápust.rámu</t>
  </si>
  <si>
    <t>D+M výlez na střechu požární vč. poklopu</t>
  </si>
  <si>
    <t>D+M ocelový žebřík</t>
  </si>
  <si>
    <t>D+M dělící příčky sklepních kójí - ocelové plechové</t>
  </si>
  <si>
    <t>D+M informační nástěnka</t>
  </si>
  <si>
    <t>Poznámka</t>
  </si>
  <si>
    <t>290 90-1001</t>
  </si>
  <si>
    <t>290 90-1003</t>
  </si>
  <si>
    <t>Deska základová, dojezdy výtahů, žebra BŽ C30/37</t>
  </si>
  <si>
    <t>Zdivo obvodové PTH 24 P+D P15 M10 vč. překladů</t>
  </si>
  <si>
    <t>Zdivo vnitřní PTH AKU 25 P20 M 10 vč.překladů</t>
  </si>
  <si>
    <t>Příčky PTH tl.115mm P+D P8 M2,5 vč.napojení na strop vč. překladů</t>
  </si>
  <si>
    <t>Příčky PTH tl.65mm P+D P8 M2,5 vč.napojení na strop vč. překladů</t>
  </si>
  <si>
    <t>Stropní deska z betonu železového BŽ35 (C30/37)</t>
  </si>
  <si>
    <t>Sloup 4-úhel beton železový BŽ35 (C30/37)</t>
  </si>
  <si>
    <t>Stěna z betonu železového BŽ35 (C30/37)</t>
  </si>
  <si>
    <t>Stěna z betonu železového BŽ30 (C25/30)</t>
  </si>
  <si>
    <t>Sloup 4-úhel beton železový BŽ30 (C25/30)</t>
  </si>
  <si>
    <t>Stropní deska z betonu železového BŽ30 (C20/25) vč. věnce</t>
  </si>
  <si>
    <t>34100052R</t>
  </si>
  <si>
    <t>D+M prefa balkonové desky</t>
  </si>
  <si>
    <t xml:space="preserve">Schodiš. podesta, schodnice vč.stupňů z železobetonu B30 (C25/30)  </t>
  </si>
  <si>
    <t>Slepý rozpočet - Bytový dům G</t>
  </si>
  <si>
    <t>D+M vstup.dveře NEXT vč.prahu a kování chrom</t>
  </si>
  <si>
    <t>D+M vnitř.dveře dřev.plné bílá fólie 800/ 1970 vč.kování pochrom</t>
  </si>
  <si>
    <t>D+M vnitř.dveře dřev.plné bílá fólie 700/ 1970 vč.kování pochrom</t>
  </si>
  <si>
    <t>D+M vnitř.dveře dřev.plné bílá fólie 600/ 1970 vč.kování pochrom</t>
  </si>
  <si>
    <t>D+M vnitř.dveře dřev.plné EI30 800/ 1970 vč.kování prochrom</t>
  </si>
  <si>
    <t>Obytný soubor Romance II - Bytový dům G bez DPH</t>
  </si>
  <si>
    <t>D+M obložkové zárubně</t>
  </si>
  <si>
    <t>Dočištění základové spáry drobnými mechanizmy popř. ručně</t>
  </si>
  <si>
    <t>Odvoz zeminy na skládku vč. naložení bez stanovení vzdálenosti</t>
  </si>
  <si>
    <t>Násypy zeminou hutněné po vrstvách 15-20 cm</t>
  </si>
  <si>
    <t>Zpětné zásypy zeminou hutněné po vrstvách  15-20 cm</t>
  </si>
  <si>
    <t>Přivezení zeminy z meziskládky vč. naložení bez stanovení vzdálenosti</t>
  </si>
  <si>
    <t>Odvoz zeminy pro zpětné zásypy a násypy na meziskládku vč. naložení bez stanovení vzdálenosti</t>
  </si>
  <si>
    <t>Uložení zeminy na skládku včetně poplatku</t>
  </si>
  <si>
    <t>Piloty širokoprofilové průměr 620mm - vrtání, výplň beton C25/30, výztuž, odvoz zeminy z vrtání, začištění paty</t>
  </si>
  <si>
    <t>Piloty širokoprofilové průměr 900mm  - vrtání, výplň beton C25/30, výztuž, odvoz zeminy z vrtání, začištění paty</t>
  </si>
  <si>
    <t>Příčka vnitřní Porotherm 17,5 P+D P8 M2,5 vč.napojení na strop vč. překladů</t>
  </si>
  <si>
    <t xml:space="preserve">D+M nátěr ocel.zárubní RAL </t>
  </si>
  <si>
    <t>D+M malba stěn a stropů bílá otěruvzdorná</t>
  </si>
  <si>
    <t>D+M malba SDK konstrukcí bílá otěruvzdorná</t>
  </si>
  <si>
    <t>D+M kompletní zatepl.systém Orsil TF tl. 100 mm, vzduchová mezera 25 mm, deska Cetris Basic vč. nátěru</t>
  </si>
  <si>
    <t>D+M kompletní zatepl.systém Orsil TF tl. 120 mm, tenkovrstvá omítka Baumit s výztužnou síťkou 5 mm</t>
  </si>
  <si>
    <t>D+M kompletní zatepl.systém Orsil TF tl. 100 mm, tenkovrstvá omítka Baumit s výztužnou síťkou 5 mm</t>
  </si>
  <si>
    <t>D+M protipožární ucpávky</t>
  </si>
  <si>
    <t>D+M nátěrový systém odolný proti působení ropných látek a olejů</t>
  </si>
  <si>
    <t>D+M garáž.vrata</t>
  </si>
  <si>
    <t>D+M ztužení SDK pro osazení zařizovacích předmětů</t>
  </si>
  <si>
    <t>D+M SDK příčka s izolací tl 125 mm jednoduchá kce CW a UW desky 1x RB tl 12,5 mm</t>
  </si>
  <si>
    <t>D+M SDK stěna předsazená s izol,tl 90 mm jednoduchá kce UW a CW desky 1x RB tl 15 mm-v koupelnách</t>
  </si>
  <si>
    <t>D+M hydroizolační stěrka vytažená na stěny 150 mm</t>
  </si>
  <si>
    <t>D+M kročej.izolace minerální vlna tl. 25 mm</t>
  </si>
  <si>
    <t>D+M kročej.izolace minerální vlna tl. 20 mm</t>
  </si>
  <si>
    <t>D+M separační PE fólie tl.0,2mm</t>
  </si>
  <si>
    <t>D+M vyrovnávací vrstva na betonovou mazaninu</t>
  </si>
  <si>
    <t>D+M beton.mazanina B20 hlazená tl.85mm vč.smršť.prořezů
rastr 6x6m</t>
  </si>
  <si>
    <t>D+M beton.mazanina B20 hlazená tl.70mm vč.smršť.prořezů
rastr 6x6m</t>
  </si>
  <si>
    <t>D+M beton.mazanina B20 hlazená tl.65mm vč.smršť.prořezů
rastr 6x6m</t>
  </si>
  <si>
    <t>D+M beton.mazanina B20 hlazená tl.60mm vč.smršť.prořezů
rastr 6x6m</t>
  </si>
  <si>
    <t>D+M beton.mazanina B20 hlazená tl.50mm vč.smršť.prořezů
rastr 6x6m</t>
  </si>
  <si>
    <t>D+M hydroizolační systém bentonitových hydroizolací vč. bentonitové pasty a pásků, zesílení, kotevních a spojovacích prvků, ukončujících lišt, detailních úprav</t>
  </si>
  <si>
    <r>
      <t>D+M např. Sch</t>
    </r>
    <r>
      <rPr>
        <sz val="10"/>
        <rFont val="Arial"/>
        <family val="2"/>
      </rPr>
      <t>őck Isokorb  vč. dilatační izolace EPS tl. 80 mm</t>
    </r>
  </si>
  <si>
    <t>D+M akustické izolace např. Schock Tronsole - mezipodesty schodiště</t>
  </si>
  <si>
    <t>34100038R</t>
  </si>
  <si>
    <t>D+M akustické izolace např. Schock Tronsole AZT - strop výtahu</t>
  </si>
  <si>
    <t xml:space="preserve">D+M penetrace </t>
  </si>
  <si>
    <t>D+M živičná hydroizolace SBS modifikovaný pás vč. kompletačních prvků, mechanicky kotvená</t>
  </si>
  <si>
    <t xml:space="preserve">Přesuny hmot v rámci staveniště - pouze pro vlastní výkony, ostatní přesuny v cenách jednotlivých položek </t>
  </si>
  <si>
    <t>S1</t>
  </si>
  <si>
    <t>S2</t>
  </si>
  <si>
    <t>S3</t>
  </si>
  <si>
    <t>střecha S1</t>
  </si>
  <si>
    <t>střecha S2</t>
  </si>
  <si>
    <t>D+M fólie mPVC - tl.2 mm atest proti prorůstání vč. kompletačních prvků, mechanicky kotvená</t>
  </si>
  <si>
    <t>D+M spádová vrstva z lehkého hutného betonu Liapor tl. 50-270</t>
  </si>
  <si>
    <t>D+M spádová vrstva z lehkého hutného betonu Liapor tl. 0-100</t>
  </si>
  <si>
    <t>střecha S3</t>
  </si>
  <si>
    <t xml:space="preserve">D+M ochranná netkaná textilie pl.hm. 300 g/m2 </t>
  </si>
  <si>
    <t>D+M spádová vrstva z lehkého hutného betonu Liapor tl. 75mm</t>
  </si>
  <si>
    <t>63120001R</t>
  </si>
  <si>
    <t>D+M betonová probarvená reliéfní dlažba na podložkách</t>
  </si>
  <si>
    <t>D+M drenážní a filtrační vrstva tl. 20 mm</t>
  </si>
  <si>
    <t>90000001R</t>
  </si>
  <si>
    <t>D+M separace - plastový pás, dilatační vrstva kačírek fr. 16-32 mm</t>
  </si>
  <si>
    <t>90000002R</t>
  </si>
  <si>
    <t>90000003R</t>
  </si>
  <si>
    <t>D+M vegetační vrstva - zahradnická zemina/ borová kůra 200-250 mm</t>
  </si>
  <si>
    <t>D+M rašelina hrubovláknitá tl. 50 mm</t>
  </si>
  <si>
    <t>spínač pod omítku, IP 20</t>
  </si>
  <si>
    <t>spínač na povrch, IP 44</t>
  </si>
  <si>
    <t>zásuvka 230V, pod omítku, IP20</t>
  </si>
  <si>
    <t>zásuvka 230V na povrch, IP44</t>
  </si>
  <si>
    <t>zásuvka 400V</t>
  </si>
  <si>
    <t>Spínače, tlačítka, zásuvky</t>
  </si>
  <si>
    <r>
      <t>CYKY 3Cx2,5mm</t>
    </r>
    <r>
      <rPr>
        <vertAlign val="superscript"/>
        <sz val="11"/>
        <rFont val="Arial"/>
        <family val="2"/>
      </rPr>
      <t>2</t>
    </r>
  </si>
  <si>
    <r>
      <t>CYKY 5Cx2,5mm</t>
    </r>
    <r>
      <rPr>
        <vertAlign val="superscript"/>
        <sz val="11"/>
        <rFont val="Arial"/>
        <family val="2"/>
      </rPr>
      <t>2</t>
    </r>
  </si>
  <si>
    <r>
      <t>CYKY 3x50+25mm</t>
    </r>
    <r>
      <rPr>
        <vertAlign val="superscript"/>
        <sz val="11"/>
        <rFont val="Arial"/>
        <family val="2"/>
      </rPr>
      <t>2</t>
    </r>
  </si>
  <si>
    <r>
      <t>CYY 6mm</t>
    </r>
    <r>
      <rPr>
        <vertAlign val="superscript"/>
        <sz val="11"/>
        <rFont val="Arial"/>
        <family val="2"/>
      </rPr>
      <t>2</t>
    </r>
  </si>
  <si>
    <r>
      <t>CYY 25mm</t>
    </r>
    <r>
      <rPr>
        <vertAlign val="superscript"/>
        <sz val="11"/>
        <rFont val="Arial"/>
        <family val="2"/>
      </rPr>
      <t>2</t>
    </r>
  </si>
  <si>
    <t>Vodiče, kabely</t>
  </si>
  <si>
    <t>FeZn 30x4mm</t>
  </si>
  <si>
    <t>FeZn Ø8mm</t>
  </si>
  <si>
    <t>Hromosvod, uzemnění</t>
  </si>
  <si>
    <t>svorky křížové, spojovací, okapové</t>
  </si>
  <si>
    <t>svorky zkušební</t>
  </si>
  <si>
    <t>trubka PE Ø 32mm</t>
  </si>
  <si>
    <t>trubka PE Ø 40mm</t>
  </si>
  <si>
    <t>protipožární ucpávky</t>
  </si>
  <si>
    <t>Kabelový úložný systém</t>
  </si>
  <si>
    <t>HOP skříňka hlavního pospojení</t>
  </si>
  <si>
    <t>Rozvaděče:</t>
  </si>
  <si>
    <t>rozvaděč RE patrový do 2 elektroměrů (jističe 3f,25A)</t>
  </si>
  <si>
    <t>rozvaděč RE patrový do 4 elektroměrů (jističe 3f,25A)</t>
  </si>
  <si>
    <t>rozvaděč RE patrový do 6 elektroměrů (jističe 3f,25A)</t>
  </si>
  <si>
    <t>rozvaděč RE patrový do 9 elektroměrů (jističe 3f,25A)</t>
  </si>
  <si>
    <t>rozvaděč RD podružný (1x výtah, společná spotřeba)</t>
  </si>
  <si>
    <t>úprava pro možnost připojení mobilního náhradního zdroje v rozvaděči RD</t>
  </si>
  <si>
    <t xml:space="preserve">svítidlo nouzové 1 hod, 8W, IP65, </t>
  </si>
  <si>
    <t>Pozn.: svítidla vyspecifikována včetně zdrojů.</t>
  </si>
  <si>
    <t>Svítidla:</t>
  </si>
  <si>
    <r>
      <t>CYKY 4Bx10mm</t>
    </r>
    <r>
      <rPr>
        <vertAlign val="superscript"/>
        <sz val="11"/>
        <rFont val="Arial"/>
        <family val="2"/>
      </rPr>
      <t>2</t>
    </r>
  </si>
  <si>
    <r>
      <t>CY 95mm</t>
    </r>
    <r>
      <rPr>
        <vertAlign val="superscript"/>
        <sz val="11"/>
        <rFont val="Arial"/>
        <family val="2"/>
      </rPr>
      <t>2</t>
    </r>
  </si>
  <si>
    <r>
      <t>CYKY 3x240+120mm</t>
    </r>
    <r>
      <rPr>
        <vertAlign val="superscript"/>
        <sz val="11"/>
        <rFont val="Arial"/>
        <family val="2"/>
      </rPr>
      <t>2</t>
    </r>
  </si>
  <si>
    <r>
      <t>CYKY 3x185+95mm</t>
    </r>
    <r>
      <rPr>
        <vertAlign val="superscript"/>
        <sz val="11"/>
        <rFont val="Arial"/>
        <family val="2"/>
      </rPr>
      <t>2</t>
    </r>
  </si>
  <si>
    <r>
      <t>CY 50mm</t>
    </r>
    <r>
      <rPr>
        <vertAlign val="superscript"/>
        <sz val="11"/>
        <rFont val="Arial"/>
        <family val="2"/>
      </rPr>
      <t>2</t>
    </r>
  </si>
  <si>
    <r>
      <t>CY 70mm</t>
    </r>
    <r>
      <rPr>
        <vertAlign val="superscript"/>
        <sz val="11"/>
        <rFont val="Arial"/>
        <family val="2"/>
      </rPr>
      <t>2</t>
    </r>
  </si>
  <si>
    <r>
      <t>CY 35mm</t>
    </r>
    <r>
      <rPr>
        <vertAlign val="superscript"/>
        <sz val="11"/>
        <rFont val="Arial"/>
        <family val="2"/>
      </rPr>
      <t>2</t>
    </r>
  </si>
  <si>
    <r>
      <t>CYKY 3x95+50mm</t>
    </r>
    <r>
      <rPr>
        <vertAlign val="superscript"/>
        <sz val="11"/>
        <rFont val="Arial"/>
        <family val="2"/>
      </rPr>
      <t>2</t>
    </r>
  </si>
  <si>
    <r>
      <t>CYKY 3x120+70mm</t>
    </r>
    <r>
      <rPr>
        <vertAlign val="superscript"/>
        <sz val="11"/>
        <rFont val="Arial"/>
        <family val="2"/>
      </rPr>
      <t>2</t>
    </r>
  </si>
  <si>
    <r>
      <t>CYKY 3x70+35mm</t>
    </r>
    <r>
      <rPr>
        <vertAlign val="superscript"/>
        <sz val="11"/>
        <rFont val="Arial"/>
        <family val="2"/>
      </rPr>
      <t>2</t>
    </r>
  </si>
  <si>
    <r>
      <t>CYKY 3x150+70mm</t>
    </r>
    <r>
      <rPr>
        <vertAlign val="superscript"/>
        <sz val="11"/>
        <rFont val="Arial"/>
        <family val="2"/>
      </rPr>
      <t>2</t>
    </r>
  </si>
  <si>
    <r>
      <t>CY 25mm</t>
    </r>
    <r>
      <rPr>
        <vertAlign val="superscript"/>
        <sz val="11"/>
        <rFont val="Arial"/>
        <family val="2"/>
      </rPr>
      <t>2</t>
    </r>
  </si>
  <si>
    <r>
      <t>CYKY do 3x1,5mm</t>
    </r>
    <r>
      <rPr>
        <vertAlign val="superscript"/>
        <sz val="11"/>
        <rFont val="Arial"/>
        <family val="2"/>
      </rPr>
      <t>2</t>
    </r>
  </si>
  <si>
    <t xml:space="preserve">svítidlo nouzové 1 hod, 8W, IP20, </t>
  </si>
  <si>
    <t>provedení prvků - Legrand-Valena</t>
  </si>
  <si>
    <t>zásuvka 230V, venkovní provedení</t>
  </si>
  <si>
    <t>svítidlo žárovkové, pískové sklo, chrom rámeček - Laguna Ring (chodby, spíže, komory)</t>
  </si>
  <si>
    <t>svítidlo žárovkové s opálovým krytem, 60W, typ Iveta 250T  (koupelny)</t>
  </si>
  <si>
    <t>všechna svítidla Eurolux lighting</t>
  </si>
  <si>
    <t>„B“ nástěnné nebo stropní svítidlo žárovkové, s opálovým krytem (do chodeb, schodišť )</t>
  </si>
  <si>
    <t>„C“ stropní žárovkové svítidlo s opálovým krytem, 60W (do chodeb u sklepů a do sklepních kójí)</t>
  </si>
  <si>
    <t>„E“ přisazené zářivkové svítidlo 2x58W, prizmatický kryt (technické místnosti)</t>
  </si>
  <si>
    <t>„D“ přisazené zářivkové svítidlo 2x36W, prizmatický kryt, s nouzovým zdrojem (do podzemních garáží)</t>
  </si>
  <si>
    <t>„D“ přisazené zářivkové svítidlo 2x36W, prizmatický kryt (do podzemních garáží)</t>
  </si>
  <si>
    <t xml:space="preserve">Další drobný materiál - odbočovací krabice, protahovací krabice aj., úchytný materiál, kolena, odbočky aj. </t>
  </si>
  <si>
    <t>Drobný materiál - odbočovací krabice, protahovací krabice aj.</t>
  </si>
  <si>
    <t>pomocný materiál hromosvod (podpěry, šrouby, štítky)</t>
  </si>
  <si>
    <t>pomocný materiál uzemnění (svary, izolace, asfaltový nátěr, označení)</t>
  </si>
  <si>
    <t>vývody z uzemňovací soustavy</t>
  </si>
  <si>
    <t>rozvaděč RB, zapuštěný, plastový, třířadý</t>
  </si>
  <si>
    <t>spínač pod omítku se signální doutnavkou, IP 20</t>
  </si>
  <si>
    <t>tlačítkový spínač pod omítku s orientační doutnavkou, IP 20</t>
  </si>
  <si>
    <t>tlačítkový spínač na povrch, s orientační doutnavkou, IP 44</t>
  </si>
  <si>
    <t>tlačítkový spínač venkovní provedení, s orientační doutnavko</t>
  </si>
  <si>
    <t>světelný vývod</t>
  </si>
  <si>
    <t>trubka PE Ø 63mm</t>
  </si>
  <si>
    <t>trubka ocelová do pr.80mm</t>
  </si>
  <si>
    <t>trubka ocelová do pr.100mm</t>
  </si>
  <si>
    <t>Instalační krabice a další drobný materiál.</t>
  </si>
  <si>
    <t xml:space="preserve">kabelový žlab s víkem 300/100  </t>
  </si>
  <si>
    <t xml:space="preserve">kabelový žlab s víkem 100/100  </t>
  </si>
  <si>
    <t>rozvaděč RE+RD                                                                 - část RE: 1x elektroměr 3f,50A, 3x jištění HDV                               - část RD: 2x podružný rozvaděč RD, 1x výtah, 1x kotelna, společná spotřeba</t>
  </si>
  <si>
    <t xml:space="preserve">kabelový žlab s víkem 62/50  </t>
  </si>
  <si>
    <t>„A“ nástěnné žárovkové svítidlo s opálovým krytem, tř. II ve vyšším krytí před vchodem</t>
  </si>
  <si>
    <t>Svítidla</t>
  </si>
  <si>
    <t>Výrobky zde uvedené jsou referenčními standardy, mohou být nahrazeny pouze výrobky s vlastnostmi stejnými nebo lepšími</t>
  </si>
  <si>
    <r>
      <t>CYKY-J 3x1,5mm</t>
    </r>
    <r>
      <rPr>
        <vertAlign val="superscript"/>
        <sz val="11"/>
        <rFont val="Verdana"/>
        <family val="2"/>
      </rPr>
      <t>2</t>
    </r>
  </si>
  <si>
    <t>montáž celkem</t>
  </si>
  <si>
    <t>demontáž celkem</t>
  </si>
  <si>
    <t>„Odvoz stavebních a demoličních odpadů, zákonné nakládání s těmito odpady a doprava stavebního materiálu“</t>
  </si>
  <si>
    <t>LL01CR-FT60135 L02 vč. příruby</t>
  </si>
  <si>
    <t xml:space="preserve">SKU 01-060-001 vč. příruby </t>
  </si>
  <si>
    <t>pojistka E27 6A</t>
  </si>
  <si>
    <t>jistič B2/1</t>
  </si>
  <si>
    <t>pojistkový modul + pojistka PVA 10</t>
  </si>
  <si>
    <t>stykač 1/20 A</t>
  </si>
  <si>
    <t>DIN lišta 1m</t>
  </si>
  <si>
    <t>svorka na DIN lištu</t>
  </si>
  <si>
    <t>barva na stožár</t>
  </si>
  <si>
    <t>kg</t>
  </si>
  <si>
    <t>barva na litinový kryt</t>
  </si>
  <si>
    <t xml:space="preserve">vyčištění stávající svorkovnice a výměna jistících prvku na příslušný příkon </t>
  </si>
  <si>
    <t>úprava stožáru č. 5, jeho demontáž a přesun na nové umístění</t>
  </si>
  <si>
    <t>přepojení kabeláže a úpravu jištění a ovládání v rozvaděčích hlavní rozvodny NN – budova „G“</t>
  </si>
  <si>
    <t>hod</t>
  </si>
  <si>
    <t>nátěr stožáru a litinoveho krytu</t>
  </si>
  <si>
    <t>vypracování revize</t>
  </si>
  <si>
    <t xml:space="preserve">SPECIFIKACE - Oprava osvětlení oplocení věznice - výměnou za LED světla 36 ks </t>
  </si>
  <si>
    <t>montážní práce celkem bez DPH</t>
  </si>
  <si>
    <t>náklady celkem bez DPH</t>
  </si>
  <si>
    <t>specifikace je zpracována na základě rozsahu známých skutečností, uvedených v dokumentaci</t>
  </si>
  <si>
    <t>pomocný a spojovací materiál pro přepojení kabeláže a úpravu jištění a ovládání v rozvaděčích hlavní rozvodny NN – budova „G“</t>
  </si>
  <si>
    <t xml:space="preserve">výměna jistících prvku na příslušný příkon </t>
  </si>
  <si>
    <t>pomocný spojovací a podružný materiál při přepojování svítidel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</si>
</sst>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#,##0.000"/>
    <numFmt numFmtId="165" formatCode="#,##0\ &quot;Kč&quot;"/>
    <numFmt numFmtId="166" formatCode="#,##0.00\ &quot;Kč&quot;"/>
  </numFmts>
  <fonts count="3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2"/>
      <color indexed="10"/>
      <name val="Arial CE"/>
      <family val="2"/>
    </font>
    <font>
      <b/>
      <i/>
      <sz val="9"/>
      <color indexed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i/>
      <sz val="14"/>
      <color indexed="10"/>
      <name val="Arial CE"/>
      <family val="2"/>
    </font>
    <font>
      <b/>
      <i/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sz val="9.5"/>
      <name val="Arial"/>
      <family val="2"/>
    </font>
    <font>
      <b/>
      <sz val="11"/>
      <name val="Arial CE"/>
      <family val="2"/>
    </font>
    <font>
      <vertAlign val="superscript"/>
      <sz val="11"/>
      <name val="Arial"/>
      <family val="2"/>
    </font>
    <font>
      <sz val="8"/>
      <name val="Arial CE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vertAlign val="superscript"/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1"/>
      <name val="Verdana"/>
      <family val="2"/>
    </font>
    <font>
      <sz val="12"/>
      <name val="Times New Roman"/>
      <family val="1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vertical="top" wrapText="1"/>
    </xf>
    <xf numFmtId="0" fontId="0" fillId="0" borderId="0" xfId="0" applyBorder="1"/>
    <xf numFmtId="0" fontId="4" fillId="0" borderId="0" xfId="0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49" fontId="0" fillId="0" borderId="0" xfId="0" applyNumberFormat="1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164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10" fillId="2" borderId="2" xfId="0" applyFont="1" applyFill="1" applyBorder="1" applyAlignment="1" quotePrefix="1">
      <alignment horizontal="center" vertical="top"/>
    </xf>
    <xf numFmtId="4" fontId="10" fillId="2" borderId="2" xfId="0" applyNumberFormat="1" applyFont="1" applyFill="1" applyBorder="1" applyAlignment="1" quotePrefix="1">
      <alignment horizontal="center" vertical="top"/>
    </xf>
    <xf numFmtId="4" fontId="10" fillId="2" borderId="2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4" fontId="0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top"/>
    </xf>
    <xf numFmtId="4" fontId="0" fillId="0" borderId="3" xfId="0" applyNumberFormat="1" applyFont="1" applyFill="1" applyBorder="1" applyAlignment="1">
      <alignment vertical="top"/>
    </xf>
    <xf numFmtId="0" fontId="0" fillId="0" borderId="3" xfId="0" applyFont="1" applyFill="1" applyBorder="1" applyAlignment="1" quotePrefix="1">
      <alignment horizontal="center" vertical="top"/>
    </xf>
    <xf numFmtId="0" fontId="2" fillId="0" borderId="0" xfId="0" applyFont="1" applyAlignment="1">
      <alignment vertical="top"/>
    </xf>
    <xf numFmtId="49" fontId="0" fillId="0" borderId="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/>
    </xf>
    <xf numFmtId="49" fontId="0" fillId="0" borderId="3" xfId="0" applyNumberFormat="1" applyFont="1" applyFill="1" applyBorder="1"/>
    <xf numFmtId="49" fontId="5" fillId="0" borderId="1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 quotePrefix="1">
      <alignment horizontal="center" vertical="top"/>
    </xf>
    <xf numFmtId="4" fontId="9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left" vertical="top"/>
    </xf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0" fontId="0" fillId="0" borderId="5" xfId="0" applyBorder="1" applyAlignment="1">
      <alignment horizontal="center"/>
    </xf>
    <xf numFmtId="4" fontId="0" fillId="0" borderId="5" xfId="0" applyNumberFormat="1" applyFont="1" applyBorder="1"/>
    <xf numFmtId="0" fontId="0" fillId="0" borderId="6" xfId="0" applyBorder="1"/>
    <xf numFmtId="4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Font="1" applyBorder="1"/>
    <xf numFmtId="0" fontId="13" fillId="0" borderId="6" xfId="0" applyFont="1" applyFill="1" applyBorder="1" quotePrefix="1"/>
    <xf numFmtId="0" fontId="13" fillId="0" borderId="0" xfId="0" applyFont="1" applyFill="1" applyBorder="1"/>
    <xf numFmtId="4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/>
    <xf numFmtId="0" fontId="14" fillId="0" borderId="7" xfId="0" applyFont="1" applyBorder="1" quotePrefix="1"/>
    <xf numFmtId="0" fontId="14" fillId="0" borderId="8" xfId="0" applyFont="1" applyBorder="1"/>
    <xf numFmtId="4" fontId="14" fillId="0" borderId="8" xfId="0" applyNumberFormat="1" applyFont="1" applyBorder="1"/>
    <xf numFmtId="0" fontId="14" fillId="0" borderId="8" xfId="0" applyFont="1" applyBorder="1" applyAlignment="1">
      <alignment horizontal="center"/>
    </xf>
    <xf numFmtId="0" fontId="14" fillId="0" borderId="0" xfId="0" applyFont="1"/>
    <xf numFmtId="0" fontId="15" fillId="0" borderId="0" xfId="0" applyFont="1" applyFill="1" applyAlignment="1">
      <alignment horizontal="left" vertical="top"/>
    </xf>
    <xf numFmtId="49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4" fontId="0" fillId="0" borderId="9" xfId="0" applyNumberFormat="1" applyFont="1" applyFill="1" applyBorder="1" applyAlignment="1">
      <alignment vertical="top"/>
    </xf>
    <xf numFmtId="4" fontId="9" fillId="0" borderId="3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49" fontId="5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/>
    <xf numFmtId="0" fontId="5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0" fontId="16" fillId="0" borderId="0" xfId="0" applyFont="1"/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3" fontId="0" fillId="0" borderId="13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3" fontId="0" fillId="0" borderId="16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8" xfId="0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2" xfId="0" applyBorder="1" applyAlignment="1">
      <alignment vertical="top"/>
    </xf>
    <xf numFmtId="166" fontId="0" fillId="0" borderId="13" xfId="0" applyNumberFormat="1" applyBorder="1" applyAlignment="1">
      <alignment vertical="top"/>
    </xf>
    <xf numFmtId="166" fontId="0" fillId="0" borderId="23" xfId="0" applyNumberFormat="1" applyBorder="1" applyAlignment="1">
      <alignment vertical="top"/>
    </xf>
    <xf numFmtId="166" fontId="0" fillId="0" borderId="24" xfId="0" applyNumberFormat="1" applyBorder="1" applyAlignment="1">
      <alignment vertical="top"/>
    </xf>
    <xf numFmtId="0" fontId="17" fillId="0" borderId="7" xfId="0" applyFont="1" applyBorder="1" applyAlignment="1">
      <alignment vertical="top"/>
    </xf>
    <xf numFmtId="0" fontId="17" fillId="0" borderId="8" xfId="0" applyFont="1" applyBorder="1" applyAlignment="1">
      <alignment vertical="top"/>
    </xf>
    <xf numFmtId="166" fontId="17" fillId="0" borderId="25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4" fontId="0" fillId="0" borderId="26" xfId="0" applyNumberFormat="1" applyFont="1" applyBorder="1"/>
    <xf numFmtId="4" fontId="0" fillId="0" borderId="27" xfId="0" applyNumberFormat="1" applyFont="1" applyBorder="1"/>
    <xf numFmtId="165" fontId="13" fillId="0" borderId="27" xfId="0" applyNumberFormat="1" applyFont="1" applyFill="1" applyBorder="1"/>
    <xf numFmtId="4" fontId="14" fillId="0" borderId="28" xfId="0" applyNumberFormat="1" applyFont="1" applyBorder="1"/>
    <xf numFmtId="0" fontId="9" fillId="0" borderId="3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top"/>
    </xf>
    <xf numFmtId="0" fontId="9" fillId="0" borderId="3" xfId="0" applyFont="1" applyFill="1" applyBorder="1" applyAlignment="1" quotePrefix="1">
      <alignment vertical="top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vertical="top"/>
    </xf>
    <xf numFmtId="0" fontId="0" fillId="0" borderId="9" xfId="0" applyFont="1" applyFill="1" applyBorder="1" applyAlignment="1">
      <alignment horizontal="center" vertical="top"/>
    </xf>
    <xf numFmtId="0" fontId="12" fillId="0" borderId="3" xfId="0" applyFont="1" applyFill="1" applyBorder="1" applyAlignment="1" quotePrefix="1">
      <alignment vertical="top"/>
    </xf>
    <xf numFmtId="0" fontId="3" fillId="0" borderId="3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44" fontId="0" fillId="0" borderId="1" xfId="20" applyFont="1" applyFill="1" applyBorder="1" applyAlignment="1">
      <alignment vertical="top" wrapText="1"/>
    </xf>
    <xf numFmtId="4" fontId="0" fillId="0" borderId="0" xfId="0" applyNumberFormat="1" applyFont="1" applyFill="1" applyAlignment="1">
      <alignment vertical="top"/>
    </xf>
    <xf numFmtId="49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3" borderId="3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top"/>
    </xf>
    <xf numFmtId="49" fontId="0" fillId="3" borderId="1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/>
    </xf>
    <xf numFmtId="4" fontId="0" fillId="3" borderId="3" xfId="0" applyNumberFormat="1" applyFont="1" applyFill="1" applyBorder="1" applyAlignment="1">
      <alignment vertical="top"/>
    </xf>
    <xf numFmtId="0" fontId="0" fillId="3" borderId="1" xfId="0" applyFont="1" applyFill="1" applyBorder="1" applyAlignment="1">
      <alignment horizontal="center" vertical="top"/>
    </xf>
    <xf numFmtId="49" fontId="0" fillId="3" borderId="1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/>
    </xf>
    <xf numFmtId="49" fontId="0" fillId="3" borderId="1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/>
    <xf numFmtId="49" fontId="0" fillId="0" borderId="3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1" fillId="0" borderId="0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9" fontId="20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 wrapText="1"/>
    </xf>
    <xf numFmtId="4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49" fontId="27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8" fillId="0" borderId="0" xfId="0" applyFont="1"/>
    <xf numFmtId="0" fontId="29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vertical="center" wrapText="1"/>
    </xf>
    <xf numFmtId="4" fontId="30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horizontal="right" vertical="center"/>
    </xf>
    <xf numFmtId="0" fontId="3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 topLeftCell="A7">
      <selection activeCell="C32" sqref="C32"/>
    </sheetView>
  </sheetViews>
  <sheetFormatPr defaultColWidth="9.125" defaultRowHeight="12.75"/>
  <cols>
    <col min="1" max="1" width="23.375" style="2" customWidth="1"/>
    <col min="2" max="2" width="39.875" style="2" customWidth="1"/>
    <col min="3" max="3" width="21.375" style="2" customWidth="1"/>
    <col min="4" max="4" width="9.125" style="2" customWidth="1"/>
    <col min="5" max="5" width="10.125" style="2" bestFit="1" customWidth="1"/>
    <col min="6" max="16384" width="9.125" style="2" customWidth="1"/>
  </cols>
  <sheetData>
    <row r="1" spans="1:6" s="7" customFormat="1" ht="15.6">
      <c r="A1" s="7" t="s">
        <v>18</v>
      </c>
      <c r="B1" s="8"/>
      <c r="C1" s="9"/>
      <c r="D1" s="11"/>
      <c r="E1" s="11"/>
      <c r="F1" s="12"/>
    </row>
    <row r="2" spans="1:6" s="7" customFormat="1" ht="15.6">
      <c r="A2" s="7" t="s">
        <v>19</v>
      </c>
      <c r="B2" s="8"/>
      <c r="C2" s="9"/>
      <c r="D2" s="11"/>
      <c r="E2" s="11"/>
      <c r="F2" s="12"/>
    </row>
    <row r="3" spans="2:6" s="7" customFormat="1" ht="15.6">
      <c r="B3" s="8"/>
      <c r="C3" s="9"/>
      <c r="D3" s="11"/>
      <c r="E3" s="11"/>
      <c r="F3" s="12"/>
    </row>
    <row r="4" spans="1:6" s="13" customFormat="1" ht="15.6">
      <c r="A4" s="13" t="s">
        <v>270</v>
      </c>
      <c r="B4" s="14"/>
      <c r="C4" s="15"/>
      <c r="D4" s="16"/>
      <c r="E4" s="16"/>
      <c r="F4" s="17"/>
    </row>
    <row r="5" spans="1:6" s="7" customFormat="1" ht="15.6">
      <c r="A5" s="18"/>
      <c r="B5" s="19"/>
      <c r="C5" s="20"/>
      <c r="D5" s="11"/>
      <c r="E5" s="11"/>
      <c r="F5" s="12"/>
    </row>
    <row r="6" spans="1:6" s="7" customFormat="1" ht="15.6">
      <c r="A6" s="50" t="s">
        <v>246</v>
      </c>
      <c r="C6" s="110" t="s">
        <v>20</v>
      </c>
      <c r="D6" s="11"/>
      <c r="E6" s="11"/>
      <c r="F6" s="12"/>
    </row>
    <row r="7" spans="1:6" s="7" customFormat="1" ht="15.6">
      <c r="A7" s="50" t="s">
        <v>22</v>
      </c>
      <c r="C7" s="110" t="s">
        <v>23</v>
      </c>
      <c r="D7" s="11"/>
      <c r="E7" s="11"/>
      <c r="F7" s="12"/>
    </row>
    <row r="8" spans="1:6" s="7" customFormat="1" ht="15.6">
      <c r="A8" s="50" t="s">
        <v>247</v>
      </c>
      <c r="C8" s="110" t="s">
        <v>21</v>
      </c>
      <c r="D8" s="11"/>
      <c r="E8" s="11"/>
      <c r="F8" s="12"/>
    </row>
    <row r="11" spans="1:3" s="3" customFormat="1" ht="17.4">
      <c r="A11" s="70" t="s">
        <v>24</v>
      </c>
      <c r="C11" s="21"/>
    </row>
    <row r="12" spans="1:3" s="3" customFormat="1" ht="18" thickBot="1">
      <c r="A12" s="70"/>
      <c r="C12" s="21"/>
    </row>
    <row r="13" spans="1:3" s="3" customFormat="1" ht="12.75">
      <c r="A13" s="83"/>
      <c r="B13" s="84"/>
      <c r="C13" s="85"/>
    </row>
    <row r="14" spans="1:4" s="39" customFormat="1" ht="12.75">
      <c r="A14" s="86" t="s">
        <v>25</v>
      </c>
      <c r="B14" s="82" t="s">
        <v>306</v>
      </c>
      <c r="C14" s="87">
        <v>23780</v>
      </c>
      <c r="D14" s="81"/>
    </row>
    <row r="15" spans="1:4" ht="12.75">
      <c r="A15" s="86" t="s">
        <v>26</v>
      </c>
      <c r="B15" s="82" t="s">
        <v>306</v>
      </c>
      <c r="C15" s="87">
        <v>38992</v>
      </c>
      <c r="D15" s="81"/>
    </row>
    <row r="16" spans="1:4" ht="13.8" thickBot="1">
      <c r="A16" s="88" t="s">
        <v>27</v>
      </c>
      <c r="B16" s="89" t="s">
        <v>291</v>
      </c>
      <c r="C16" s="90">
        <v>667</v>
      </c>
      <c r="D16" s="81"/>
    </row>
    <row r="19" ht="17.4">
      <c r="A19" s="70" t="s">
        <v>102</v>
      </c>
    </row>
    <row r="20" ht="13.8" thickBot="1"/>
    <row r="21" spans="1:3" ht="13.8" thickBot="1">
      <c r="A21" s="96" t="s">
        <v>101</v>
      </c>
      <c r="B21" s="97" t="s">
        <v>28</v>
      </c>
      <c r="C21" s="98" t="s">
        <v>310</v>
      </c>
    </row>
    <row r="22" spans="1:3" ht="12.75">
      <c r="A22" s="93"/>
      <c r="B22" s="94"/>
      <c r="C22" s="95"/>
    </row>
    <row r="23" spans="1:3" ht="12.75">
      <c r="A23" s="92" t="s">
        <v>29</v>
      </c>
      <c r="B23" s="91" t="s">
        <v>65</v>
      </c>
      <c r="C23" s="103"/>
    </row>
    <row r="24" spans="1:3" ht="12.75">
      <c r="A24" s="92"/>
      <c r="B24" s="91"/>
      <c r="C24" s="103"/>
    </row>
    <row r="25" spans="1:3" ht="12.75">
      <c r="A25" s="92" t="s">
        <v>30</v>
      </c>
      <c r="B25" s="91" t="s">
        <v>66</v>
      </c>
      <c r="C25" s="103"/>
    </row>
    <row r="26" spans="1:3" ht="12.75">
      <c r="A26" s="92" t="s">
        <v>31</v>
      </c>
      <c r="B26" s="91" t="s">
        <v>67</v>
      </c>
      <c r="C26" s="103"/>
    </row>
    <row r="27" spans="1:3" ht="12.75">
      <c r="A27" s="92" t="s">
        <v>32</v>
      </c>
      <c r="B27" s="91" t="s">
        <v>68</v>
      </c>
      <c r="C27" s="103"/>
    </row>
    <row r="28" spans="1:3" ht="12.75">
      <c r="A28" s="92" t="s">
        <v>33</v>
      </c>
      <c r="B28" s="91" t="s">
        <v>69</v>
      </c>
      <c r="C28" s="103"/>
    </row>
    <row r="29" spans="1:3" ht="12.75">
      <c r="A29" s="92" t="s">
        <v>34</v>
      </c>
      <c r="B29" s="91" t="s">
        <v>70</v>
      </c>
      <c r="C29" s="103"/>
    </row>
    <row r="30" spans="1:3" ht="12.75">
      <c r="A30" s="92" t="s">
        <v>35</v>
      </c>
      <c r="B30" s="91" t="s">
        <v>71</v>
      </c>
      <c r="C30" s="103">
        <f>'BD F - START'!H571</f>
        <v>4052110</v>
      </c>
    </row>
    <row r="31" spans="1:3" ht="12.75">
      <c r="A31" s="92" t="s">
        <v>36</v>
      </c>
      <c r="B31" s="91" t="s">
        <v>72</v>
      </c>
      <c r="C31" s="103">
        <f>'BD G - RODINA'!H492</f>
        <v>0</v>
      </c>
    </row>
    <row r="32" spans="1:3" ht="12.75">
      <c r="A32" s="92" t="s">
        <v>37</v>
      </c>
      <c r="B32" s="91" t="s">
        <v>73</v>
      </c>
      <c r="C32" s="103"/>
    </row>
    <row r="33" spans="1:3" ht="12.75">
      <c r="A33" s="92" t="s">
        <v>38</v>
      </c>
      <c r="B33" s="91" t="s">
        <v>74</v>
      </c>
      <c r="C33" s="103"/>
    </row>
    <row r="34" spans="1:3" ht="12.75">
      <c r="A34" s="92" t="s">
        <v>39</v>
      </c>
      <c r="B34" s="91" t="s">
        <v>75</v>
      </c>
      <c r="C34" s="103"/>
    </row>
    <row r="35" spans="1:3" ht="12.75">
      <c r="A35" s="92" t="s">
        <v>40</v>
      </c>
      <c r="B35" s="91" t="s">
        <v>76</v>
      </c>
      <c r="C35" s="103"/>
    </row>
    <row r="36" spans="1:3" ht="12.75">
      <c r="A36" s="92" t="s">
        <v>41</v>
      </c>
      <c r="B36" s="91" t="s">
        <v>77</v>
      </c>
      <c r="C36" s="103"/>
    </row>
    <row r="37" spans="1:3" ht="12.75">
      <c r="A37" s="92" t="s">
        <v>42</v>
      </c>
      <c r="B37" s="91" t="s">
        <v>78</v>
      </c>
      <c r="C37" s="103"/>
    </row>
    <row r="38" spans="1:3" ht="12.75">
      <c r="A38" s="92" t="s">
        <v>43</v>
      </c>
      <c r="B38" s="91" t="s">
        <v>79</v>
      </c>
      <c r="C38" s="103"/>
    </row>
    <row r="39" spans="1:3" ht="12.75">
      <c r="A39" s="92"/>
      <c r="B39" s="91"/>
      <c r="C39" s="103"/>
    </row>
    <row r="40" spans="1:3" ht="12.75">
      <c r="A40" s="92" t="s">
        <v>44</v>
      </c>
      <c r="B40" s="91" t="s">
        <v>80</v>
      </c>
      <c r="C40" s="103"/>
    </row>
    <row r="41" spans="1:3" ht="12.75">
      <c r="A41" s="92"/>
      <c r="B41" s="91"/>
      <c r="C41" s="103"/>
    </row>
    <row r="42" spans="1:3" ht="12.75">
      <c r="A42" s="92" t="s">
        <v>45</v>
      </c>
      <c r="B42" s="91" t="s">
        <v>81</v>
      </c>
      <c r="C42" s="103"/>
    </row>
    <row r="43" spans="1:3" ht="12.75">
      <c r="A43" s="92" t="s">
        <v>46</v>
      </c>
      <c r="B43" s="91" t="s">
        <v>82</v>
      </c>
      <c r="C43" s="103"/>
    </row>
    <row r="44" spans="1:3" ht="12.75">
      <c r="A44" s="92" t="s">
        <v>47</v>
      </c>
      <c r="B44" s="91" t="s">
        <v>83</v>
      </c>
      <c r="C44" s="103"/>
    </row>
    <row r="45" spans="1:3" ht="12.75">
      <c r="A45" s="92" t="s">
        <v>48</v>
      </c>
      <c r="B45" s="91" t="s">
        <v>84</v>
      </c>
      <c r="C45" s="103"/>
    </row>
    <row r="46" spans="1:3" ht="12.75">
      <c r="A46" s="92"/>
      <c r="B46" s="91"/>
      <c r="C46" s="103"/>
    </row>
    <row r="47" spans="1:3" ht="12.75">
      <c r="A47" s="92" t="s">
        <v>49</v>
      </c>
      <c r="B47" s="91" t="s">
        <v>85</v>
      </c>
      <c r="C47" s="103"/>
    </row>
    <row r="48" spans="1:3" ht="12.75">
      <c r="A48" s="92" t="s">
        <v>50</v>
      </c>
      <c r="B48" s="91" t="s">
        <v>86</v>
      </c>
      <c r="C48" s="103"/>
    </row>
    <row r="49" spans="1:3" ht="12.75">
      <c r="A49" s="92" t="s">
        <v>51</v>
      </c>
      <c r="B49" s="91" t="s">
        <v>87</v>
      </c>
      <c r="C49" s="103"/>
    </row>
    <row r="50" spans="1:3" ht="12.75">
      <c r="A50" s="92" t="s">
        <v>52</v>
      </c>
      <c r="B50" s="91" t="s">
        <v>88</v>
      </c>
      <c r="C50" s="103"/>
    </row>
    <row r="51" spans="1:3" ht="12.75">
      <c r="A51" s="92" t="s">
        <v>53</v>
      </c>
      <c r="B51" s="91" t="s">
        <v>89</v>
      </c>
      <c r="C51" s="103"/>
    </row>
    <row r="52" spans="1:3" ht="12.75">
      <c r="A52" s="92" t="s">
        <v>54</v>
      </c>
      <c r="B52" s="91" t="s">
        <v>90</v>
      </c>
      <c r="C52" s="103"/>
    </row>
    <row r="53" spans="1:3" ht="12.75">
      <c r="A53" s="92" t="s">
        <v>55</v>
      </c>
      <c r="B53" s="91" t="s">
        <v>91</v>
      </c>
      <c r="C53" s="103"/>
    </row>
    <row r="54" spans="1:3" ht="12.75">
      <c r="A54" s="92" t="s">
        <v>56</v>
      </c>
      <c r="B54" s="91" t="s">
        <v>92</v>
      </c>
      <c r="C54" s="103"/>
    </row>
    <row r="55" spans="1:3" ht="12.75">
      <c r="A55" s="92" t="s">
        <v>57</v>
      </c>
      <c r="B55" s="91" t="s">
        <v>93</v>
      </c>
      <c r="C55" s="103"/>
    </row>
    <row r="56" spans="1:3" ht="12.75">
      <c r="A56" s="92" t="s">
        <v>58</v>
      </c>
      <c r="B56" s="91" t="s">
        <v>94</v>
      </c>
      <c r="C56" s="103"/>
    </row>
    <row r="57" spans="1:3" ht="12.75">
      <c r="A57" s="92" t="s">
        <v>59</v>
      </c>
      <c r="B57" s="91" t="s">
        <v>95</v>
      </c>
      <c r="C57" s="103"/>
    </row>
    <row r="58" spans="1:3" ht="12.75">
      <c r="A58" s="92" t="s">
        <v>60</v>
      </c>
      <c r="B58" s="91" t="s">
        <v>96</v>
      </c>
      <c r="C58" s="103"/>
    </row>
    <row r="59" spans="1:3" ht="12.75">
      <c r="A59" s="92" t="s">
        <v>61</v>
      </c>
      <c r="B59" s="91" t="s">
        <v>97</v>
      </c>
      <c r="C59" s="103"/>
    </row>
    <row r="60" spans="1:3" ht="12.75">
      <c r="A60" s="92" t="s">
        <v>62</v>
      </c>
      <c r="B60" s="91" t="s">
        <v>98</v>
      </c>
      <c r="C60" s="103"/>
    </row>
    <row r="61" spans="1:3" ht="12.75">
      <c r="A61" s="92"/>
      <c r="B61" s="91"/>
      <c r="C61" s="103"/>
    </row>
    <row r="62" spans="1:3" ht="12.75">
      <c r="A62" s="92" t="s">
        <v>63</v>
      </c>
      <c r="B62" s="91" t="s">
        <v>99</v>
      </c>
      <c r="C62" s="103"/>
    </row>
    <row r="63" spans="1:3" ht="13.8" thickBot="1">
      <c r="A63" s="102" t="s">
        <v>64</v>
      </c>
      <c r="B63" s="101" t="s">
        <v>100</v>
      </c>
      <c r="C63" s="104"/>
    </row>
    <row r="64" spans="1:3" ht="12.75">
      <c r="A64" s="99"/>
      <c r="B64" s="100"/>
      <c r="C64" s="105"/>
    </row>
    <row r="65" spans="1:3" s="109" customFormat="1" ht="14.4" thickBot="1">
      <c r="A65" s="106" t="s">
        <v>103</v>
      </c>
      <c r="B65" s="107"/>
      <c r="C65" s="108"/>
    </row>
  </sheetData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81" r:id="rId1"/>
  <headerFooter alignWithMargins="0">
    <oddHeader>&amp;R&amp;A</oddHeader>
    <oddFooter>&amp;Lkapacity&amp;C&amp;P/&amp;N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2"/>
  <sheetViews>
    <sheetView workbookViewId="0" topLeftCell="A445">
      <selection activeCell="F457" sqref="F457"/>
    </sheetView>
  </sheetViews>
  <sheetFormatPr defaultColWidth="9.125" defaultRowHeight="12.75"/>
  <cols>
    <col min="1" max="1" width="6.875" style="2" customWidth="1"/>
    <col min="2" max="2" width="10.375" style="2" customWidth="1"/>
    <col min="3" max="3" width="51.625" style="2" customWidth="1"/>
    <col min="4" max="4" width="6.375" style="2" customWidth="1"/>
    <col min="5" max="5" width="9.125" style="2" customWidth="1"/>
    <col min="6" max="7" width="15.625" style="2" customWidth="1"/>
    <col min="8" max="10" width="21.375" style="2" bestFit="1" customWidth="1"/>
    <col min="11" max="16384" width="9.125" style="2" customWidth="1"/>
  </cols>
  <sheetData>
    <row r="1" spans="1:10" s="7" customFormat="1" ht="15.6">
      <c r="A1" s="7" t="s">
        <v>18</v>
      </c>
      <c r="B1" s="8"/>
      <c r="C1" s="9"/>
      <c r="D1" s="10"/>
      <c r="E1" s="11"/>
      <c r="F1" s="11"/>
      <c r="G1" s="11"/>
      <c r="H1" s="11"/>
      <c r="I1" s="11"/>
      <c r="J1" s="11"/>
    </row>
    <row r="2" spans="1:10" s="1" customFormat="1" ht="15.6">
      <c r="A2" s="7" t="s">
        <v>19</v>
      </c>
      <c r="B2" s="8"/>
      <c r="C2" s="9"/>
      <c r="D2" s="10"/>
      <c r="E2" s="11"/>
      <c r="F2" s="11"/>
      <c r="G2" s="11"/>
      <c r="H2" s="11"/>
      <c r="I2" s="11"/>
      <c r="J2" s="11"/>
    </row>
    <row r="3" spans="1:10" s="1" customFormat="1" ht="15.6">
      <c r="A3" s="7"/>
      <c r="B3" s="8"/>
      <c r="C3" s="9"/>
      <c r="D3" s="10"/>
      <c r="E3" s="11"/>
      <c r="F3" s="11"/>
      <c r="G3" s="11"/>
      <c r="H3" s="11"/>
      <c r="I3" s="11"/>
      <c r="J3" s="11"/>
    </row>
    <row r="4" spans="1:10" s="22" customFormat="1" ht="17.4">
      <c r="A4" s="22" t="s">
        <v>104</v>
      </c>
      <c r="B4" s="23"/>
      <c r="C4" s="24"/>
      <c r="D4" s="25"/>
      <c r="E4" s="26"/>
      <c r="F4" s="25"/>
      <c r="G4" s="25"/>
      <c r="H4" s="25"/>
      <c r="I4" s="25"/>
      <c r="J4" s="25"/>
    </row>
    <row r="5" spans="1:10" s="7" customFormat="1" ht="15.6">
      <c r="A5" s="18"/>
      <c r="B5" s="19"/>
      <c r="C5" s="20"/>
      <c r="D5" s="11"/>
      <c r="E5" s="10"/>
      <c r="F5" s="11"/>
      <c r="G5" s="11"/>
      <c r="H5" s="11"/>
      <c r="I5" s="11"/>
      <c r="J5" s="11"/>
    </row>
    <row r="6" spans="1:10" s="7" customFormat="1" ht="15.6">
      <c r="A6" s="18" t="s">
        <v>105</v>
      </c>
      <c r="B6" s="19"/>
      <c r="C6" s="20"/>
      <c r="D6" s="11"/>
      <c r="E6" s="10"/>
      <c r="F6" s="11"/>
      <c r="G6" s="11"/>
      <c r="H6" s="11"/>
      <c r="I6" s="11"/>
      <c r="J6" s="11"/>
    </row>
    <row r="7" spans="1:10" s="7" customFormat="1" ht="15.6">
      <c r="A7" s="18"/>
      <c r="B7" s="19"/>
      <c r="C7" s="20"/>
      <c r="D7" s="11"/>
      <c r="E7" s="10"/>
      <c r="F7" s="11"/>
      <c r="G7" s="11"/>
      <c r="H7" s="11"/>
      <c r="I7" s="11"/>
      <c r="J7" s="11"/>
    </row>
    <row r="8" spans="1:10" s="7" customFormat="1" ht="15.6">
      <c r="A8" s="50" t="s">
        <v>246</v>
      </c>
      <c r="F8" s="11"/>
      <c r="G8" s="11" t="s">
        <v>20</v>
      </c>
      <c r="H8" s="11"/>
      <c r="I8" s="11"/>
      <c r="J8" s="11"/>
    </row>
    <row r="9" spans="1:10" s="7" customFormat="1" ht="15.6">
      <c r="A9" s="50" t="s">
        <v>22</v>
      </c>
      <c r="F9" s="11"/>
      <c r="G9" s="11" t="s">
        <v>23</v>
      </c>
      <c r="H9" s="11"/>
      <c r="I9" s="11"/>
      <c r="J9" s="11"/>
    </row>
    <row r="10" spans="1:10" s="7" customFormat="1" ht="15.6">
      <c r="A10" s="50" t="s">
        <v>247</v>
      </c>
      <c r="E10" s="80"/>
      <c r="F10" s="11"/>
      <c r="G10" s="11" t="s">
        <v>21</v>
      </c>
      <c r="H10" s="11"/>
      <c r="I10" s="11"/>
      <c r="J10" s="11"/>
    </row>
    <row r="13" spans="1:10" s="30" customFormat="1" ht="10.2">
      <c r="A13" s="27"/>
      <c r="B13" s="27" t="s">
        <v>308</v>
      </c>
      <c r="C13" s="27" t="s">
        <v>309</v>
      </c>
      <c r="D13" s="27" t="s">
        <v>313</v>
      </c>
      <c r="E13" s="28" t="s">
        <v>314</v>
      </c>
      <c r="F13" s="29" t="s">
        <v>312</v>
      </c>
      <c r="G13" s="29" t="s">
        <v>310</v>
      </c>
      <c r="H13" s="29" t="s">
        <v>107</v>
      </c>
      <c r="I13" s="29" t="s">
        <v>416</v>
      </c>
      <c r="J13" s="29" t="s">
        <v>416</v>
      </c>
    </row>
    <row r="14" spans="1:10" s="34" customFormat="1" ht="12.75">
      <c r="A14" s="31"/>
      <c r="B14" s="31"/>
      <c r="C14" s="31"/>
      <c r="D14" s="32"/>
      <c r="E14" s="33"/>
      <c r="F14" s="33"/>
      <c r="G14" s="33"/>
      <c r="H14" s="33"/>
      <c r="I14" s="33"/>
      <c r="J14" s="33"/>
    </row>
    <row r="15" spans="1:10" s="75" customFormat="1" ht="12.75">
      <c r="A15" s="115" t="s">
        <v>108</v>
      </c>
      <c r="B15" s="115"/>
      <c r="C15" s="115"/>
      <c r="D15" s="116"/>
      <c r="E15" s="74"/>
      <c r="F15" s="74"/>
      <c r="G15" s="74"/>
      <c r="H15" s="74"/>
      <c r="I15" s="74"/>
      <c r="J15" s="74"/>
    </row>
    <row r="16" spans="1:10" s="41" customFormat="1" ht="12.75">
      <c r="A16" s="38"/>
      <c r="B16" s="46">
        <v>131201103</v>
      </c>
      <c r="C16" s="5" t="s">
        <v>0</v>
      </c>
      <c r="D16" s="35" t="s">
        <v>315</v>
      </c>
      <c r="E16" s="37"/>
      <c r="F16" s="37">
        <v>65</v>
      </c>
      <c r="G16" s="37">
        <f aca="true" t="shared" si="0" ref="G16:G72">F16*E16</f>
        <v>0</v>
      </c>
      <c r="H16" s="37"/>
      <c r="I16" s="37"/>
      <c r="J16" s="37"/>
    </row>
    <row r="17" spans="1:10" s="41" customFormat="1" ht="12.75">
      <c r="A17" s="38"/>
      <c r="B17" s="46">
        <v>131301103</v>
      </c>
      <c r="C17" s="5" t="s">
        <v>272</v>
      </c>
      <c r="D17" s="35" t="s">
        <v>315</v>
      </c>
      <c r="E17" s="37"/>
      <c r="F17" s="37">
        <v>65</v>
      </c>
      <c r="G17" s="37">
        <f t="shared" si="0"/>
        <v>0</v>
      </c>
      <c r="H17" s="37"/>
      <c r="I17" s="37"/>
      <c r="J17" s="37"/>
    </row>
    <row r="18" spans="1:10" s="41" customFormat="1" ht="12.75">
      <c r="A18" s="38"/>
      <c r="B18" s="46">
        <v>132201202</v>
      </c>
      <c r="C18" s="5" t="s">
        <v>318</v>
      </c>
      <c r="D18" s="35" t="s">
        <v>315</v>
      </c>
      <c r="E18" s="37"/>
      <c r="F18" s="37">
        <v>156</v>
      </c>
      <c r="G18" s="37">
        <f t="shared" si="0"/>
        <v>0</v>
      </c>
      <c r="H18" s="37"/>
      <c r="I18" s="37"/>
      <c r="J18" s="37"/>
    </row>
    <row r="19" spans="1:10" s="41" customFormat="1" ht="26.4">
      <c r="A19" s="38"/>
      <c r="B19" s="46">
        <v>131201109</v>
      </c>
      <c r="C19" s="5" t="s">
        <v>441</v>
      </c>
      <c r="D19" s="35" t="s">
        <v>316</v>
      </c>
      <c r="E19" s="37"/>
      <c r="F19" s="37">
        <v>15</v>
      </c>
      <c r="G19" s="37">
        <f t="shared" si="0"/>
        <v>0</v>
      </c>
      <c r="H19" s="37"/>
      <c r="I19" s="37"/>
      <c r="J19" s="37"/>
    </row>
    <row r="20" spans="1:10" s="41" customFormat="1" ht="26.4">
      <c r="A20" s="38"/>
      <c r="B20" s="46">
        <v>162701105</v>
      </c>
      <c r="C20" s="5" t="s">
        <v>442</v>
      </c>
      <c r="D20" s="35" t="s">
        <v>315</v>
      </c>
      <c r="E20" s="37"/>
      <c r="F20" s="37">
        <v>220</v>
      </c>
      <c r="G20" s="37">
        <f t="shared" si="0"/>
        <v>0</v>
      </c>
      <c r="H20" s="37"/>
      <c r="I20" s="37"/>
      <c r="J20" s="37"/>
    </row>
    <row r="21" spans="1:10" s="41" customFormat="1" ht="26.4">
      <c r="A21" s="38"/>
      <c r="B21" s="46">
        <v>162701109</v>
      </c>
      <c r="C21" s="5" t="s">
        <v>446</v>
      </c>
      <c r="D21" s="35" t="s">
        <v>315</v>
      </c>
      <c r="E21" s="37"/>
      <c r="F21" s="37">
        <v>180</v>
      </c>
      <c r="G21" s="37">
        <f>F21*E21</f>
        <v>0</v>
      </c>
      <c r="H21" s="37"/>
      <c r="I21" s="37"/>
      <c r="J21" s="37"/>
    </row>
    <row r="22" spans="1:10" s="41" customFormat="1" ht="12.75">
      <c r="A22" s="38"/>
      <c r="B22" s="46">
        <v>171201202</v>
      </c>
      <c r="C22" s="5" t="s">
        <v>447</v>
      </c>
      <c r="D22" s="35" t="s">
        <v>315</v>
      </c>
      <c r="E22" s="37"/>
      <c r="F22" s="37">
        <v>125</v>
      </c>
      <c r="G22" s="37">
        <f t="shared" si="0"/>
        <v>0</v>
      </c>
      <c r="H22" s="37"/>
      <c r="I22" s="37"/>
      <c r="J22" s="37"/>
    </row>
    <row r="23" spans="1:10" s="41" customFormat="1" ht="12.75">
      <c r="A23" s="38"/>
      <c r="B23" s="46">
        <v>174101101</v>
      </c>
      <c r="C23" s="5" t="s">
        <v>444</v>
      </c>
      <c r="D23" s="35" t="s">
        <v>315</v>
      </c>
      <c r="E23" s="37"/>
      <c r="F23" s="37">
        <v>48</v>
      </c>
      <c r="G23" s="37">
        <f t="shared" si="0"/>
        <v>0</v>
      </c>
      <c r="H23" s="37"/>
      <c r="I23" s="37"/>
      <c r="J23" s="37"/>
    </row>
    <row r="24" spans="1:10" s="41" customFormat="1" ht="12.75">
      <c r="A24" s="38"/>
      <c r="B24" s="46">
        <v>171101103</v>
      </c>
      <c r="C24" s="5" t="s">
        <v>443</v>
      </c>
      <c r="D24" s="35" t="s">
        <v>315</v>
      </c>
      <c r="E24" s="37"/>
      <c r="F24" s="37">
        <v>45</v>
      </c>
      <c r="G24" s="37">
        <f t="shared" si="0"/>
        <v>0</v>
      </c>
      <c r="H24" s="37"/>
      <c r="I24" s="37"/>
      <c r="J24" s="37"/>
    </row>
    <row r="25" spans="1:10" s="41" customFormat="1" ht="26.4">
      <c r="A25" s="38"/>
      <c r="B25" s="46">
        <v>162701105</v>
      </c>
      <c r="C25" s="5" t="s">
        <v>445</v>
      </c>
      <c r="D25" s="35" t="s">
        <v>315</v>
      </c>
      <c r="E25" s="37"/>
      <c r="F25" s="37">
        <v>530</v>
      </c>
      <c r="G25" s="37">
        <f t="shared" si="0"/>
        <v>0</v>
      </c>
      <c r="H25" s="37"/>
      <c r="I25" s="37"/>
      <c r="J25" s="37"/>
    </row>
    <row r="26" spans="1:10" s="75" customFormat="1" ht="12.75">
      <c r="A26" s="115"/>
      <c r="B26" s="117" t="s">
        <v>311</v>
      </c>
      <c r="C26" s="115" t="str">
        <f>A15</f>
        <v xml:space="preserve">     Stavební díl : 001 - Zemní práce, zajištění stavební jámy</v>
      </c>
      <c r="D26" s="116"/>
      <c r="E26" s="74"/>
      <c r="F26" s="74"/>
      <c r="G26" s="74"/>
      <c r="H26" s="74">
        <f>SUM(G16:G25)</f>
        <v>0</v>
      </c>
      <c r="I26" s="74"/>
      <c r="J26" s="74"/>
    </row>
    <row r="27" spans="1:10" s="75" customFormat="1" ht="12.75">
      <c r="A27" s="115"/>
      <c r="B27" s="117"/>
      <c r="C27" s="115"/>
      <c r="D27" s="116"/>
      <c r="E27" s="74"/>
      <c r="F27" s="74"/>
      <c r="G27" s="74"/>
      <c r="H27" s="74"/>
      <c r="I27" s="74"/>
      <c r="J27" s="74"/>
    </row>
    <row r="28" spans="1:10" s="75" customFormat="1" ht="12.75">
      <c r="A28" s="118" t="s">
        <v>109</v>
      </c>
      <c r="B28" s="118"/>
      <c r="C28" s="118"/>
      <c r="D28" s="119"/>
      <c r="E28" s="49"/>
      <c r="F28" s="49"/>
      <c r="G28" s="49"/>
      <c r="H28" s="49"/>
      <c r="I28" s="49"/>
      <c r="J28" s="49"/>
    </row>
    <row r="29" spans="1:10" s="75" customFormat="1" ht="26.4">
      <c r="A29" s="115"/>
      <c r="B29" s="46" t="s">
        <v>417</v>
      </c>
      <c r="C29" s="5" t="s">
        <v>448</v>
      </c>
      <c r="D29" s="35" t="s">
        <v>212</v>
      </c>
      <c r="E29" s="74"/>
      <c r="F29" s="37">
        <v>3700</v>
      </c>
      <c r="G29" s="37">
        <f t="shared" si="0"/>
        <v>0</v>
      </c>
      <c r="H29" s="74"/>
      <c r="I29" s="74"/>
      <c r="J29" s="74"/>
    </row>
    <row r="30" spans="1:10" s="75" customFormat="1" ht="26.4">
      <c r="A30" s="115"/>
      <c r="B30" s="46" t="s">
        <v>418</v>
      </c>
      <c r="C30" s="5" t="s">
        <v>449</v>
      </c>
      <c r="D30" s="35" t="s">
        <v>212</v>
      </c>
      <c r="E30" s="74"/>
      <c r="F30" s="37">
        <v>3700</v>
      </c>
      <c r="G30" s="37">
        <f t="shared" si="0"/>
        <v>0</v>
      </c>
      <c r="H30" s="74"/>
      <c r="I30" s="74"/>
      <c r="J30" s="74"/>
    </row>
    <row r="31" spans="1:10" s="41" customFormat="1" ht="12.75">
      <c r="A31" s="38"/>
      <c r="B31" s="46" t="s">
        <v>254</v>
      </c>
      <c r="C31" s="5" t="s">
        <v>419</v>
      </c>
      <c r="D31" s="35" t="s">
        <v>307</v>
      </c>
      <c r="E31" s="37"/>
      <c r="F31" s="37">
        <v>2740</v>
      </c>
      <c r="G31" s="37">
        <f t="shared" si="0"/>
        <v>0</v>
      </c>
      <c r="H31" s="37"/>
      <c r="I31" s="37"/>
      <c r="J31" s="37"/>
    </row>
    <row r="32" spans="1:10" s="41" customFormat="1" ht="12.75">
      <c r="A32" s="38"/>
      <c r="B32" s="46">
        <v>273351215</v>
      </c>
      <c r="C32" s="5" t="s">
        <v>1</v>
      </c>
      <c r="D32" s="35" t="s">
        <v>306</v>
      </c>
      <c r="E32" s="37"/>
      <c r="F32" s="37">
        <v>421</v>
      </c>
      <c r="G32" s="37">
        <f t="shared" si="0"/>
        <v>0</v>
      </c>
      <c r="H32" s="37"/>
      <c r="I32" s="37"/>
      <c r="J32" s="37"/>
    </row>
    <row r="33" spans="1:10" s="41" customFormat="1" ht="26.4">
      <c r="A33" s="38"/>
      <c r="B33" s="46" t="s">
        <v>2</v>
      </c>
      <c r="C33" s="5" t="s">
        <v>3</v>
      </c>
      <c r="D33" s="35" t="s">
        <v>306</v>
      </c>
      <c r="E33" s="37"/>
      <c r="F33" s="37">
        <v>542</v>
      </c>
      <c r="G33" s="37">
        <f t="shared" si="0"/>
        <v>0</v>
      </c>
      <c r="H33" s="37"/>
      <c r="I33" s="37"/>
      <c r="J33" s="37"/>
    </row>
    <row r="34" spans="1:10" s="41" customFormat="1" ht="12.75">
      <c r="A34" s="38"/>
      <c r="B34" s="46" t="s">
        <v>4</v>
      </c>
      <c r="C34" s="5" t="s">
        <v>5</v>
      </c>
      <c r="D34" s="35" t="s">
        <v>6</v>
      </c>
      <c r="E34" s="37"/>
      <c r="F34" s="37">
        <v>29000</v>
      </c>
      <c r="G34" s="37">
        <f t="shared" si="0"/>
        <v>0</v>
      </c>
      <c r="H34" s="37"/>
      <c r="I34" s="37"/>
      <c r="J34" s="37"/>
    </row>
    <row r="35" spans="1:10" s="75" customFormat="1" ht="12.75">
      <c r="A35" s="115"/>
      <c r="B35" s="117" t="s">
        <v>311</v>
      </c>
      <c r="C35" s="115" t="str">
        <f>A28</f>
        <v xml:space="preserve">     Stavební díl : 002 - Základy, zvláštní zakládání, piloty</v>
      </c>
      <c r="D35" s="116"/>
      <c r="E35" s="74"/>
      <c r="F35" s="74"/>
      <c r="G35" s="74"/>
      <c r="H35" s="74">
        <f>SUM(G28:G34)</f>
        <v>0</v>
      </c>
      <c r="I35" s="74"/>
      <c r="J35" s="74"/>
    </row>
    <row r="36" spans="1:10" s="75" customFormat="1" ht="12.75">
      <c r="A36" s="115"/>
      <c r="B36" s="117"/>
      <c r="C36" s="115"/>
      <c r="D36" s="116"/>
      <c r="E36" s="74"/>
      <c r="F36" s="74"/>
      <c r="G36" s="74"/>
      <c r="H36" s="74"/>
      <c r="I36" s="74"/>
      <c r="J36" s="74"/>
    </row>
    <row r="37" spans="1:10" s="75" customFormat="1" ht="12.75">
      <c r="A37" s="118" t="s">
        <v>110</v>
      </c>
      <c r="B37" s="118"/>
      <c r="C37" s="118"/>
      <c r="D37" s="119"/>
      <c r="E37" s="49"/>
      <c r="F37" s="49"/>
      <c r="G37" s="49"/>
      <c r="H37" s="49"/>
      <c r="I37" s="49"/>
      <c r="J37" s="49"/>
    </row>
    <row r="38" spans="1:10" s="41" customFormat="1" ht="12.75">
      <c r="A38" s="4"/>
      <c r="B38" s="44" t="s">
        <v>286</v>
      </c>
      <c r="C38" s="5" t="s">
        <v>420</v>
      </c>
      <c r="D38" s="4" t="s">
        <v>307</v>
      </c>
      <c r="E38" s="37"/>
      <c r="F38" s="37">
        <v>4107</v>
      </c>
      <c r="G38" s="37">
        <f t="shared" si="0"/>
        <v>0</v>
      </c>
      <c r="H38" s="37"/>
      <c r="I38" s="37"/>
      <c r="J38" s="37"/>
    </row>
    <row r="39" spans="1:10" s="41" customFormat="1" ht="12.75">
      <c r="A39" s="35"/>
      <c r="B39" s="44" t="s">
        <v>287</v>
      </c>
      <c r="C39" s="5" t="s">
        <v>421</v>
      </c>
      <c r="D39" s="4" t="s">
        <v>307</v>
      </c>
      <c r="E39" s="37"/>
      <c r="F39" s="37">
        <v>6252</v>
      </c>
      <c r="G39" s="37">
        <f t="shared" si="0"/>
        <v>0</v>
      </c>
      <c r="H39" s="37"/>
      <c r="I39" s="37"/>
      <c r="J39" s="37"/>
    </row>
    <row r="40" spans="1:10" s="41" customFormat="1" ht="26.4">
      <c r="A40" s="35"/>
      <c r="B40" s="44" t="s">
        <v>319</v>
      </c>
      <c r="C40" s="5" t="s">
        <v>450</v>
      </c>
      <c r="D40" s="4" t="s">
        <v>306</v>
      </c>
      <c r="E40" s="37"/>
      <c r="F40" s="37">
        <v>609</v>
      </c>
      <c r="G40" s="37">
        <f t="shared" si="0"/>
        <v>0</v>
      </c>
      <c r="H40" s="37"/>
      <c r="I40" s="37"/>
      <c r="J40" s="37"/>
    </row>
    <row r="41" spans="1:10" s="41" customFormat="1" ht="26.4">
      <c r="A41" s="35"/>
      <c r="B41" s="44" t="s">
        <v>320</v>
      </c>
      <c r="C41" s="5" t="s">
        <v>422</v>
      </c>
      <c r="D41" s="4" t="s">
        <v>306</v>
      </c>
      <c r="E41" s="37"/>
      <c r="F41" s="37">
        <v>580</v>
      </c>
      <c r="G41" s="37">
        <f t="shared" si="0"/>
        <v>0</v>
      </c>
      <c r="H41" s="37"/>
      <c r="I41" s="37"/>
      <c r="J41" s="37"/>
    </row>
    <row r="42" spans="1:10" s="41" customFormat="1" ht="26.4">
      <c r="A42" s="35"/>
      <c r="B42" s="44" t="s">
        <v>321</v>
      </c>
      <c r="C42" s="5" t="s">
        <v>423</v>
      </c>
      <c r="D42" s="4" t="s">
        <v>306</v>
      </c>
      <c r="E42" s="37"/>
      <c r="F42" s="37">
        <v>472</v>
      </c>
      <c r="G42" s="37">
        <f t="shared" si="0"/>
        <v>0</v>
      </c>
      <c r="H42" s="37"/>
      <c r="I42" s="37"/>
      <c r="J42" s="37"/>
    </row>
    <row r="43" spans="1:10" s="41" customFormat="1" ht="26.4">
      <c r="A43" s="35"/>
      <c r="B43" s="76" t="s">
        <v>288</v>
      </c>
      <c r="C43" s="40" t="s">
        <v>269</v>
      </c>
      <c r="D43" s="35" t="s">
        <v>306</v>
      </c>
      <c r="E43" s="37"/>
      <c r="F43" s="37">
        <v>520</v>
      </c>
      <c r="G43" s="37">
        <f t="shared" si="0"/>
        <v>0</v>
      </c>
      <c r="H43" s="37"/>
      <c r="I43" s="37"/>
      <c r="J43" s="37"/>
    </row>
    <row r="44" spans="1:10" s="41" customFormat="1" ht="12.75">
      <c r="A44" s="35"/>
      <c r="B44" s="76" t="s">
        <v>288</v>
      </c>
      <c r="C44" s="40" t="s">
        <v>213</v>
      </c>
      <c r="D44" s="35" t="s">
        <v>306</v>
      </c>
      <c r="E44" s="37"/>
      <c r="F44" s="37">
        <v>520</v>
      </c>
      <c r="G44" s="37">
        <f t="shared" si="0"/>
        <v>0</v>
      </c>
      <c r="H44" s="37"/>
      <c r="I44" s="37"/>
      <c r="J44" s="37"/>
    </row>
    <row r="45" spans="1:10" s="41" customFormat="1" ht="12.75">
      <c r="A45" s="35"/>
      <c r="B45" s="76" t="s">
        <v>322</v>
      </c>
      <c r="C45" s="40" t="s">
        <v>214</v>
      </c>
      <c r="D45" s="35" t="s">
        <v>307</v>
      </c>
      <c r="E45" s="37"/>
      <c r="F45" s="37">
        <v>3352</v>
      </c>
      <c r="G45" s="37">
        <f t="shared" si="0"/>
        <v>0</v>
      </c>
      <c r="H45" s="37"/>
      <c r="I45" s="37"/>
      <c r="J45" s="37"/>
    </row>
    <row r="46" spans="1:10" s="41" customFormat="1" ht="12.75">
      <c r="A46" s="35"/>
      <c r="B46" s="76" t="s">
        <v>234</v>
      </c>
      <c r="C46" s="40" t="s">
        <v>385</v>
      </c>
      <c r="D46" s="35" t="s">
        <v>277</v>
      </c>
      <c r="E46" s="37"/>
      <c r="F46" s="37">
        <v>2692</v>
      </c>
      <c r="G46" s="37">
        <f t="shared" si="0"/>
        <v>0</v>
      </c>
      <c r="H46" s="37"/>
      <c r="I46" s="37"/>
      <c r="J46" s="37"/>
    </row>
    <row r="47" spans="1:10" s="41" customFormat="1" ht="12.75">
      <c r="A47" s="35"/>
      <c r="B47" s="76" t="s">
        <v>278</v>
      </c>
      <c r="C47" s="40" t="s">
        <v>379</v>
      </c>
      <c r="D47" s="35" t="s">
        <v>277</v>
      </c>
      <c r="E47" s="37"/>
      <c r="F47" s="37">
        <v>1600</v>
      </c>
      <c r="G47" s="37">
        <f t="shared" si="0"/>
        <v>0</v>
      </c>
      <c r="H47" s="37"/>
      <c r="I47" s="37"/>
      <c r="J47" s="37"/>
    </row>
    <row r="48" spans="1:10" s="41" customFormat="1" ht="12.75">
      <c r="A48" s="35"/>
      <c r="B48" s="76" t="s">
        <v>279</v>
      </c>
      <c r="C48" s="40" t="s">
        <v>380</v>
      </c>
      <c r="D48" s="35" t="s">
        <v>277</v>
      </c>
      <c r="E48" s="37"/>
      <c r="F48" s="37">
        <v>2692</v>
      </c>
      <c r="G48" s="37">
        <f t="shared" si="0"/>
        <v>0</v>
      </c>
      <c r="H48" s="37"/>
      <c r="I48" s="37"/>
      <c r="J48" s="37"/>
    </row>
    <row r="49" spans="1:10" s="41" customFormat="1" ht="12.75">
      <c r="A49" s="35"/>
      <c r="B49" s="76" t="s">
        <v>280</v>
      </c>
      <c r="C49" s="40" t="s">
        <v>381</v>
      </c>
      <c r="D49" s="35" t="s">
        <v>277</v>
      </c>
      <c r="E49" s="37"/>
      <c r="F49" s="37">
        <v>1400</v>
      </c>
      <c r="G49" s="37">
        <f t="shared" si="0"/>
        <v>0</v>
      </c>
      <c r="H49" s="37"/>
      <c r="I49" s="37"/>
      <c r="J49" s="37"/>
    </row>
    <row r="50" spans="1:10" s="41" customFormat="1" ht="12.75">
      <c r="A50" s="35"/>
      <c r="B50" s="76" t="s">
        <v>281</v>
      </c>
      <c r="C50" s="40" t="s">
        <v>382</v>
      </c>
      <c r="D50" s="35" t="s">
        <v>277</v>
      </c>
      <c r="E50" s="37"/>
      <c r="F50" s="37">
        <v>2575</v>
      </c>
      <c r="G50" s="37">
        <f t="shared" si="0"/>
        <v>0</v>
      </c>
      <c r="H50" s="37"/>
      <c r="I50" s="37"/>
      <c r="J50" s="37"/>
    </row>
    <row r="51" spans="1:10" s="41" customFormat="1" ht="12.75">
      <c r="A51" s="35"/>
      <c r="B51" s="76" t="s">
        <v>282</v>
      </c>
      <c r="C51" s="40" t="s">
        <v>383</v>
      </c>
      <c r="D51" s="35" t="s">
        <v>277</v>
      </c>
      <c r="E51" s="37"/>
      <c r="F51" s="37">
        <v>2100</v>
      </c>
      <c r="G51" s="37">
        <f t="shared" si="0"/>
        <v>0</v>
      </c>
      <c r="H51" s="37"/>
      <c r="I51" s="37"/>
      <c r="J51" s="37"/>
    </row>
    <row r="52" spans="1:10" s="41" customFormat="1" ht="12.75">
      <c r="A52" s="35"/>
      <c r="B52" s="76" t="s">
        <v>283</v>
      </c>
      <c r="C52" s="40" t="s">
        <v>386</v>
      </c>
      <c r="D52" s="35" t="s">
        <v>277</v>
      </c>
      <c r="E52" s="37"/>
      <c r="F52" s="37">
        <v>1600</v>
      </c>
      <c r="G52" s="37">
        <f t="shared" si="0"/>
        <v>0</v>
      </c>
      <c r="H52" s="37"/>
      <c r="I52" s="37"/>
      <c r="J52" s="37"/>
    </row>
    <row r="53" spans="1:10" s="41" customFormat="1" ht="12.75">
      <c r="A53" s="35"/>
      <c r="B53" s="76" t="s">
        <v>283</v>
      </c>
      <c r="C53" s="40" t="s">
        <v>384</v>
      </c>
      <c r="D53" s="35" t="s">
        <v>277</v>
      </c>
      <c r="E53" s="37"/>
      <c r="F53" s="37">
        <v>2575</v>
      </c>
      <c r="G53" s="37">
        <f t="shared" si="0"/>
        <v>0</v>
      </c>
      <c r="H53" s="37"/>
      <c r="I53" s="37"/>
      <c r="J53" s="37"/>
    </row>
    <row r="54" spans="1:10" s="75" customFormat="1" ht="12.75">
      <c r="A54" s="115"/>
      <c r="B54" s="117" t="s">
        <v>311</v>
      </c>
      <c r="C54" s="115" t="str">
        <f>A37</f>
        <v xml:space="preserve">     Stavební díl : 030 - Konstrukce svislé vč. osazení zárubní</v>
      </c>
      <c r="D54" s="116"/>
      <c r="E54" s="74"/>
      <c r="F54" s="74"/>
      <c r="G54" s="74"/>
      <c r="H54" s="74">
        <f>SUM(G38:G53)</f>
        <v>0</v>
      </c>
      <c r="I54" s="74"/>
      <c r="J54" s="74"/>
    </row>
    <row r="55" spans="1:10" s="41" customFormat="1" ht="12.75">
      <c r="A55" s="120"/>
      <c r="B55" s="120"/>
      <c r="C55" s="120"/>
      <c r="D55" s="121"/>
      <c r="E55" s="73"/>
      <c r="F55" s="73"/>
      <c r="G55" s="73"/>
      <c r="H55" s="73"/>
      <c r="I55" s="73"/>
      <c r="J55" s="73"/>
    </row>
    <row r="56" spans="1:10" s="75" customFormat="1" ht="12.75">
      <c r="A56" s="118" t="s">
        <v>111</v>
      </c>
      <c r="B56" s="118"/>
      <c r="C56" s="118"/>
      <c r="D56" s="119"/>
      <c r="E56" s="49"/>
      <c r="F56" s="49"/>
      <c r="G56" s="49"/>
      <c r="H56" s="49"/>
      <c r="I56" s="49"/>
      <c r="J56" s="49"/>
    </row>
    <row r="57" spans="1:10" s="41" customFormat="1" ht="12.75">
      <c r="A57" s="35"/>
      <c r="B57" s="76"/>
      <c r="C57" s="40"/>
      <c r="D57" s="35"/>
      <c r="E57" s="37"/>
      <c r="F57" s="37"/>
      <c r="G57" s="37">
        <f t="shared" si="0"/>
        <v>0</v>
      </c>
      <c r="H57" s="37"/>
      <c r="I57" s="37"/>
      <c r="J57" s="37"/>
    </row>
    <row r="58" spans="1:10" s="75" customFormat="1" ht="12.75">
      <c r="A58" s="115"/>
      <c r="B58" s="117" t="s">
        <v>311</v>
      </c>
      <c r="C58" s="115" t="str">
        <f>A56</f>
        <v xml:space="preserve">     Stavební díl : 040 - Konstrukce vodorovné</v>
      </c>
      <c r="D58" s="116"/>
      <c r="E58" s="74"/>
      <c r="F58" s="74"/>
      <c r="G58" s="74"/>
      <c r="H58" s="74">
        <f>SUM(G57:G57)</f>
        <v>0</v>
      </c>
      <c r="I58" s="74"/>
      <c r="J58" s="74"/>
    </row>
    <row r="59" spans="1:10" s="41" customFormat="1" ht="12.75">
      <c r="A59" s="120"/>
      <c r="B59" s="120"/>
      <c r="C59" s="120"/>
      <c r="D59" s="121"/>
      <c r="E59" s="73"/>
      <c r="F59" s="73"/>
      <c r="G59" s="73"/>
      <c r="H59" s="73"/>
      <c r="I59" s="73"/>
      <c r="J59" s="73"/>
    </row>
    <row r="60" spans="1:10" s="75" customFormat="1" ht="12.75">
      <c r="A60" s="118" t="s">
        <v>112</v>
      </c>
      <c r="B60" s="118"/>
      <c r="C60" s="118"/>
      <c r="D60" s="119"/>
      <c r="E60" s="49"/>
      <c r="F60" s="49"/>
      <c r="G60" s="49"/>
      <c r="H60" s="49"/>
      <c r="I60" s="49"/>
      <c r="J60" s="49"/>
    </row>
    <row r="61" spans="1:10" s="41" customFormat="1" ht="12.75">
      <c r="A61" s="38"/>
      <c r="B61" s="46" t="s">
        <v>240</v>
      </c>
      <c r="C61" s="5" t="s">
        <v>428</v>
      </c>
      <c r="D61" s="35" t="s">
        <v>307</v>
      </c>
      <c r="E61" s="37"/>
      <c r="F61" s="37">
        <v>2986</v>
      </c>
      <c r="G61" s="37">
        <f t="shared" si="0"/>
        <v>0</v>
      </c>
      <c r="H61" s="37"/>
      <c r="I61" s="37"/>
      <c r="J61" s="37"/>
    </row>
    <row r="62" spans="1:10" s="41" customFormat="1" ht="12.75">
      <c r="A62" s="38"/>
      <c r="B62" s="46" t="s">
        <v>240</v>
      </c>
      <c r="C62" s="5" t="s">
        <v>425</v>
      </c>
      <c r="D62" s="35" t="s">
        <v>307</v>
      </c>
      <c r="E62" s="37"/>
      <c r="F62" s="37">
        <v>3156</v>
      </c>
      <c r="G62" s="37">
        <f>F62*E62</f>
        <v>0</v>
      </c>
      <c r="H62" s="37"/>
      <c r="I62" s="37"/>
      <c r="J62" s="37"/>
    </row>
    <row r="63" spans="1:10" s="41" customFormat="1" ht="26.4">
      <c r="A63" s="38"/>
      <c r="B63" s="46" t="s">
        <v>241</v>
      </c>
      <c r="C63" s="5" t="s">
        <v>242</v>
      </c>
      <c r="D63" s="35" t="s">
        <v>306</v>
      </c>
      <c r="E63" s="37"/>
      <c r="F63" s="37">
        <v>715</v>
      </c>
      <c r="G63" s="37">
        <f t="shared" si="0"/>
        <v>0</v>
      </c>
      <c r="H63" s="37"/>
      <c r="I63" s="37"/>
      <c r="J63" s="37"/>
    </row>
    <row r="64" spans="1:10" s="41" customFormat="1" ht="12.75">
      <c r="A64" s="38"/>
      <c r="B64" s="46" t="s">
        <v>243</v>
      </c>
      <c r="C64" s="5" t="s">
        <v>244</v>
      </c>
      <c r="D64" s="35" t="s">
        <v>306</v>
      </c>
      <c r="E64" s="37"/>
      <c r="F64" s="37">
        <v>624</v>
      </c>
      <c r="G64" s="37">
        <f t="shared" si="0"/>
        <v>0</v>
      </c>
      <c r="H64" s="37"/>
      <c r="I64" s="37"/>
      <c r="J64" s="37"/>
    </row>
    <row r="65" spans="1:10" s="41" customFormat="1" ht="12.75">
      <c r="A65" s="38"/>
      <c r="B65" s="46" t="s">
        <v>258</v>
      </c>
      <c r="C65" s="5" t="s">
        <v>259</v>
      </c>
      <c r="D65" s="35" t="s">
        <v>6</v>
      </c>
      <c r="E65" s="37"/>
      <c r="F65" s="37">
        <v>29000</v>
      </c>
      <c r="G65" s="37">
        <f t="shared" si="0"/>
        <v>0</v>
      </c>
      <c r="H65" s="37"/>
      <c r="I65" s="37"/>
      <c r="J65" s="37"/>
    </row>
    <row r="66" spans="1:10" s="41" customFormat="1" ht="12.75">
      <c r="A66" s="38"/>
      <c r="B66" s="46" t="s">
        <v>260</v>
      </c>
      <c r="C66" s="5" t="s">
        <v>427</v>
      </c>
      <c r="D66" s="35" t="s">
        <v>307</v>
      </c>
      <c r="E66" s="37"/>
      <c r="F66" s="37">
        <v>2986</v>
      </c>
      <c r="G66" s="37">
        <f t="shared" si="0"/>
        <v>0</v>
      </c>
      <c r="H66" s="37"/>
      <c r="I66" s="37"/>
      <c r="J66" s="37"/>
    </row>
    <row r="67" spans="1:10" s="41" customFormat="1" ht="12.75">
      <c r="A67" s="38"/>
      <c r="B67" s="46" t="s">
        <v>347</v>
      </c>
      <c r="C67" s="5" t="s">
        <v>426</v>
      </c>
      <c r="D67" s="35" t="s">
        <v>307</v>
      </c>
      <c r="E67" s="37"/>
      <c r="F67" s="37">
        <v>3156</v>
      </c>
      <c r="G67" s="37">
        <f t="shared" si="0"/>
        <v>0</v>
      </c>
      <c r="H67" s="37"/>
      <c r="I67" s="37"/>
      <c r="J67" s="37"/>
    </row>
    <row r="68" spans="1:10" s="41" customFormat="1" ht="12.75">
      <c r="A68" s="38"/>
      <c r="B68" s="46" t="s">
        <v>190</v>
      </c>
      <c r="C68" s="5" t="s">
        <v>245</v>
      </c>
      <c r="D68" s="35" t="s">
        <v>306</v>
      </c>
      <c r="E68" s="37"/>
      <c r="F68" s="37">
        <v>542</v>
      </c>
      <c r="G68" s="37">
        <f t="shared" si="0"/>
        <v>0</v>
      </c>
      <c r="H68" s="37"/>
      <c r="I68" s="37"/>
      <c r="J68" s="37"/>
    </row>
    <row r="69" spans="1:10" s="41" customFormat="1" ht="12.75">
      <c r="A69" s="38"/>
      <c r="B69" s="46" t="s">
        <v>302</v>
      </c>
      <c r="C69" s="5" t="s">
        <v>301</v>
      </c>
      <c r="D69" s="35" t="s">
        <v>306</v>
      </c>
      <c r="E69" s="37"/>
      <c r="F69" s="37">
        <v>496</v>
      </c>
      <c r="G69" s="37">
        <f t="shared" si="0"/>
        <v>0</v>
      </c>
      <c r="H69" s="37"/>
      <c r="I69" s="37"/>
      <c r="J69" s="37"/>
    </row>
    <row r="70" spans="1:10" s="41" customFormat="1" ht="12.75">
      <c r="A70" s="38"/>
      <c r="B70" s="46" t="s">
        <v>191</v>
      </c>
      <c r="C70" s="5" t="s">
        <v>192</v>
      </c>
      <c r="D70" s="35" t="s">
        <v>306</v>
      </c>
      <c r="E70" s="37"/>
      <c r="F70" s="37">
        <v>642</v>
      </c>
      <c r="G70" s="37">
        <f t="shared" si="0"/>
        <v>0</v>
      </c>
      <c r="H70" s="37"/>
      <c r="I70" s="37"/>
      <c r="J70" s="37"/>
    </row>
    <row r="71" spans="1:10" s="41" customFormat="1" ht="12.75">
      <c r="A71" s="38"/>
      <c r="B71" s="46" t="s">
        <v>193</v>
      </c>
      <c r="C71" s="5" t="s">
        <v>194</v>
      </c>
      <c r="D71" s="35" t="s">
        <v>306</v>
      </c>
      <c r="E71" s="37"/>
      <c r="F71" s="37">
        <v>473</v>
      </c>
      <c r="G71" s="37">
        <f t="shared" si="0"/>
        <v>0</v>
      </c>
      <c r="H71" s="37"/>
      <c r="I71" s="37"/>
      <c r="J71" s="37"/>
    </row>
    <row r="72" spans="1:10" s="41" customFormat="1" ht="12.75">
      <c r="A72" s="38"/>
      <c r="B72" s="46" t="s">
        <v>195</v>
      </c>
      <c r="C72" s="5" t="s">
        <v>196</v>
      </c>
      <c r="D72" s="35" t="s">
        <v>306</v>
      </c>
      <c r="E72" s="37"/>
      <c r="F72" s="37">
        <v>95</v>
      </c>
      <c r="G72" s="37">
        <f t="shared" si="0"/>
        <v>0</v>
      </c>
      <c r="H72" s="37"/>
      <c r="I72" s="37"/>
      <c r="J72" s="37"/>
    </row>
    <row r="73" spans="1:10" s="41" customFormat="1" ht="12.75">
      <c r="A73" s="38"/>
      <c r="B73" s="46" t="s">
        <v>197</v>
      </c>
      <c r="C73" s="5" t="s">
        <v>198</v>
      </c>
      <c r="D73" s="35" t="s">
        <v>6</v>
      </c>
      <c r="E73" s="37"/>
      <c r="F73" s="37">
        <v>29000</v>
      </c>
      <c r="G73" s="37">
        <f aca="true" t="shared" si="1" ref="G73:G92">F73*E73</f>
        <v>0</v>
      </c>
      <c r="H73" s="37"/>
      <c r="I73" s="37"/>
      <c r="J73" s="37"/>
    </row>
    <row r="74" spans="1:10" s="41" customFormat="1" ht="12.75">
      <c r="A74" s="38"/>
      <c r="B74" s="46" t="s">
        <v>199</v>
      </c>
      <c r="C74" s="5" t="s">
        <v>429</v>
      </c>
      <c r="D74" s="35" t="s">
        <v>307</v>
      </c>
      <c r="E74" s="37"/>
      <c r="F74" s="37">
        <v>2780</v>
      </c>
      <c r="G74" s="37">
        <f t="shared" si="1"/>
        <v>0</v>
      </c>
      <c r="H74" s="37"/>
      <c r="I74" s="37"/>
      <c r="J74" s="37"/>
    </row>
    <row r="75" spans="1:10" s="41" customFormat="1" ht="12.75">
      <c r="A75" s="38"/>
      <c r="B75" s="46" t="s">
        <v>303</v>
      </c>
      <c r="C75" s="5" t="s">
        <v>424</v>
      </c>
      <c r="D75" s="35" t="s">
        <v>307</v>
      </c>
      <c r="E75" s="37"/>
      <c r="F75" s="37">
        <v>2980</v>
      </c>
      <c r="G75" s="37">
        <f t="shared" si="1"/>
        <v>0</v>
      </c>
      <c r="H75" s="37"/>
      <c r="I75" s="37"/>
      <c r="J75" s="37"/>
    </row>
    <row r="76" spans="1:10" s="41" customFormat="1" ht="12.75">
      <c r="A76" s="38"/>
      <c r="B76" s="46" t="s">
        <v>200</v>
      </c>
      <c r="C76" s="5" t="s">
        <v>201</v>
      </c>
      <c r="D76" s="35" t="s">
        <v>306</v>
      </c>
      <c r="E76" s="37"/>
      <c r="F76" s="37">
        <v>659</v>
      </c>
      <c r="G76" s="37">
        <f t="shared" si="1"/>
        <v>0</v>
      </c>
      <c r="H76" s="37"/>
      <c r="I76" s="37"/>
      <c r="J76" s="37"/>
    </row>
    <row r="77" spans="1:10" s="41" customFormat="1" ht="26.4">
      <c r="A77" s="38"/>
      <c r="B77" s="46" t="s">
        <v>202</v>
      </c>
      <c r="C77" s="5" t="s">
        <v>304</v>
      </c>
      <c r="D77" s="35" t="s">
        <v>306</v>
      </c>
      <c r="E77" s="37"/>
      <c r="F77" s="37">
        <v>669</v>
      </c>
      <c r="G77" s="37">
        <f t="shared" si="1"/>
        <v>0</v>
      </c>
      <c r="H77" s="37"/>
      <c r="I77" s="37"/>
      <c r="J77" s="37"/>
    </row>
    <row r="78" spans="1:10" s="41" customFormat="1" ht="12.75">
      <c r="A78" s="38"/>
      <c r="B78" s="46" t="s">
        <v>202</v>
      </c>
      <c r="C78" s="5" t="s">
        <v>203</v>
      </c>
      <c r="D78" s="35" t="s">
        <v>306</v>
      </c>
      <c r="E78" s="37"/>
      <c r="F78" s="37">
        <v>473</v>
      </c>
      <c r="G78" s="37">
        <f t="shared" si="1"/>
        <v>0</v>
      </c>
      <c r="H78" s="37"/>
      <c r="I78" s="37"/>
      <c r="J78" s="37"/>
    </row>
    <row r="79" spans="1:10" s="41" customFormat="1" ht="12.75">
      <c r="A79" s="38"/>
      <c r="B79" s="46" t="s">
        <v>237</v>
      </c>
      <c r="C79" s="5" t="s">
        <v>238</v>
      </c>
      <c r="D79" s="35" t="s">
        <v>306</v>
      </c>
      <c r="E79" s="37"/>
      <c r="F79" s="37">
        <v>95</v>
      </c>
      <c r="G79" s="37">
        <f t="shared" si="1"/>
        <v>0</v>
      </c>
      <c r="H79" s="37"/>
      <c r="I79" s="37"/>
      <c r="J79" s="37"/>
    </row>
    <row r="80" spans="1:10" s="41" customFormat="1" ht="12.75">
      <c r="A80" s="38"/>
      <c r="B80" s="46" t="s">
        <v>345</v>
      </c>
      <c r="C80" s="5" t="s">
        <v>227</v>
      </c>
      <c r="D80" s="35" t="s">
        <v>6</v>
      </c>
      <c r="E80" s="37"/>
      <c r="F80" s="37">
        <v>29000</v>
      </c>
      <c r="G80" s="37">
        <f t="shared" si="1"/>
        <v>0</v>
      </c>
      <c r="H80" s="37"/>
      <c r="I80" s="37"/>
      <c r="J80" s="37"/>
    </row>
    <row r="81" spans="1:10" s="41" customFormat="1" ht="26.4">
      <c r="A81" s="38"/>
      <c r="B81" s="46">
        <v>430321515</v>
      </c>
      <c r="C81" s="5" t="s">
        <v>432</v>
      </c>
      <c r="D81" s="35" t="s">
        <v>307</v>
      </c>
      <c r="E81" s="37"/>
      <c r="F81" s="37">
        <v>2970</v>
      </c>
      <c r="G81" s="37">
        <f t="shared" si="1"/>
        <v>0</v>
      </c>
      <c r="H81" s="37"/>
      <c r="I81" s="37"/>
      <c r="J81" s="37"/>
    </row>
    <row r="82" spans="1:10" s="41" customFormat="1" ht="12.75">
      <c r="A82" s="38"/>
      <c r="B82" s="46" t="s">
        <v>273</v>
      </c>
      <c r="C82" s="5" t="s">
        <v>343</v>
      </c>
      <c r="D82" s="35" t="s">
        <v>306</v>
      </c>
      <c r="E82" s="37"/>
      <c r="F82" s="37">
        <v>624</v>
      </c>
      <c r="G82" s="37">
        <f t="shared" si="1"/>
        <v>0</v>
      </c>
      <c r="H82" s="37"/>
      <c r="I82" s="37"/>
      <c r="J82" s="37"/>
    </row>
    <row r="83" spans="1:10" s="41" customFormat="1" ht="12.75">
      <c r="A83" s="38"/>
      <c r="B83" s="46" t="s">
        <v>274</v>
      </c>
      <c r="C83" s="5" t="s">
        <v>275</v>
      </c>
      <c r="D83" s="35" t="s">
        <v>306</v>
      </c>
      <c r="E83" s="37"/>
      <c r="F83" s="37">
        <v>561</v>
      </c>
      <c r="G83" s="37">
        <f t="shared" si="1"/>
        <v>0</v>
      </c>
      <c r="H83" s="37"/>
      <c r="I83" s="37"/>
      <c r="J83" s="37"/>
    </row>
    <row r="84" spans="1:10" s="41" customFormat="1" ht="12.75">
      <c r="A84" s="38"/>
      <c r="B84" s="46">
        <v>430361721</v>
      </c>
      <c r="C84" s="5" t="s">
        <v>276</v>
      </c>
      <c r="D84" s="35" t="s">
        <v>6</v>
      </c>
      <c r="E84" s="37"/>
      <c r="F84" s="37">
        <v>29000</v>
      </c>
      <c r="G84" s="37">
        <f t="shared" si="1"/>
        <v>0</v>
      </c>
      <c r="H84" s="37"/>
      <c r="I84" s="37"/>
      <c r="J84" s="37"/>
    </row>
    <row r="85" spans="1:10" s="41" customFormat="1" ht="12.75">
      <c r="A85" s="38"/>
      <c r="B85" s="46" t="s">
        <v>228</v>
      </c>
      <c r="C85" s="71" t="s">
        <v>344</v>
      </c>
      <c r="D85" s="35" t="s">
        <v>212</v>
      </c>
      <c r="E85" s="37"/>
      <c r="F85" s="37">
        <v>615</v>
      </c>
      <c r="G85" s="37">
        <f t="shared" si="1"/>
        <v>0</v>
      </c>
      <c r="H85" s="37"/>
      <c r="I85" s="37"/>
      <c r="J85" s="37"/>
    </row>
    <row r="86" spans="1:10" s="41" customFormat="1" ht="12.75">
      <c r="A86" s="38"/>
      <c r="B86" s="46" t="s">
        <v>229</v>
      </c>
      <c r="C86" s="5" t="s">
        <v>378</v>
      </c>
      <c r="D86" s="35" t="s">
        <v>307</v>
      </c>
      <c r="E86" s="37"/>
      <c r="F86" s="37">
        <v>13203</v>
      </c>
      <c r="G86" s="37">
        <f t="shared" si="1"/>
        <v>0</v>
      </c>
      <c r="H86" s="37"/>
      <c r="I86" s="37"/>
      <c r="J86" s="37"/>
    </row>
    <row r="87" spans="1:10" s="41" customFormat="1" ht="12.75">
      <c r="A87" s="38"/>
      <c r="B87" s="46" t="s">
        <v>430</v>
      </c>
      <c r="C87" s="5" t="s">
        <v>431</v>
      </c>
      <c r="D87" s="35" t="s">
        <v>307</v>
      </c>
      <c r="E87" s="37"/>
      <c r="F87" s="37">
        <v>13203</v>
      </c>
      <c r="G87" s="37">
        <f t="shared" si="1"/>
        <v>0</v>
      </c>
      <c r="H87" s="37"/>
      <c r="I87" s="37"/>
      <c r="J87" s="37"/>
    </row>
    <row r="88" spans="1:10" s="41" customFormat="1" ht="26.4">
      <c r="A88" s="38"/>
      <c r="B88" s="46" t="s">
        <v>230</v>
      </c>
      <c r="C88" s="5" t="s">
        <v>346</v>
      </c>
      <c r="D88" s="35" t="s">
        <v>306</v>
      </c>
      <c r="E88" s="37"/>
      <c r="F88" s="37">
        <v>129</v>
      </c>
      <c r="G88" s="37">
        <f t="shared" si="1"/>
        <v>0</v>
      </c>
      <c r="H88" s="37"/>
      <c r="I88" s="37"/>
      <c r="J88" s="37"/>
    </row>
    <row r="89" spans="1:10" s="41" customFormat="1" ht="26.4">
      <c r="A89" s="38"/>
      <c r="B89" s="46" t="s">
        <v>231</v>
      </c>
      <c r="C89" s="5" t="s">
        <v>475</v>
      </c>
      <c r="D89" s="35" t="s">
        <v>212</v>
      </c>
      <c r="E89" s="37"/>
      <c r="F89" s="37">
        <v>3900</v>
      </c>
      <c r="G89" s="37">
        <f t="shared" si="1"/>
        <v>0</v>
      </c>
      <c r="H89" s="37"/>
      <c r="I89" s="37"/>
      <c r="J89" s="37"/>
    </row>
    <row r="90" spans="1:10" s="41" customFormat="1" ht="26.4">
      <c r="A90" s="38"/>
      <c r="B90" s="46" t="s">
        <v>476</v>
      </c>
      <c r="C90" s="5" t="s">
        <v>477</v>
      </c>
      <c r="D90" s="35" t="s">
        <v>212</v>
      </c>
      <c r="E90" s="37"/>
      <c r="F90" s="37">
        <v>3900</v>
      </c>
      <c r="G90" s="37">
        <f t="shared" si="1"/>
        <v>0</v>
      </c>
      <c r="H90" s="37"/>
      <c r="I90" s="37"/>
      <c r="J90" s="37"/>
    </row>
    <row r="91" spans="1:10" s="41" customFormat="1" ht="12.75">
      <c r="A91" s="38"/>
      <c r="B91" s="46" t="s">
        <v>232</v>
      </c>
      <c r="C91" s="5" t="s">
        <v>239</v>
      </c>
      <c r="D91" s="35" t="s">
        <v>306</v>
      </c>
      <c r="E91" s="37"/>
      <c r="F91" s="37">
        <v>79</v>
      </c>
      <c r="G91" s="37">
        <f t="shared" si="1"/>
        <v>0</v>
      </c>
      <c r="H91" s="37"/>
      <c r="I91" s="37"/>
      <c r="J91" s="37"/>
    </row>
    <row r="92" spans="1:10" s="41" customFormat="1" ht="26.4">
      <c r="A92" s="38"/>
      <c r="B92" s="46" t="s">
        <v>229</v>
      </c>
      <c r="C92" s="71" t="s">
        <v>474</v>
      </c>
      <c r="D92" s="35" t="s">
        <v>212</v>
      </c>
      <c r="E92" s="37"/>
      <c r="F92" s="37">
        <v>3823</v>
      </c>
      <c r="G92" s="37">
        <f t="shared" si="1"/>
        <v>0</v>
      </c>
      <c r="H92" s="37"/>
      <c r="I92" s="37"/>
      <c r="J92" s="37"/>
    </row>
    <row r="93" spans="1:10" s="75" customFormat="1" ht="12.75">
      <c r="A93" s="115"/>
      <c r="B93" s="117" t="s">
        <v>311</v>
      </c>
      <c r="C93" s="115" t="str">
        <f>A60</f>
        <v xml:space="preserve">     Stavební díl : 049 - Kompletní skelet (prefa, monolit)</v>
      </c>
      <c r="D93" s="116"/>
      <c r="E93" s="74"/>
      <c r="F93" s="74"/>
      <c r="G93" s="74"/>
      <c r="H93" s="74">
        <f>SUM(G61:G92)</f>
        <v>0</v>
      </c>
      <c r="I93" s="74"/>
      <c r="J93" s="74"/>
    </row>
    <row r="94" spans="1:10" s="41" customFormat="1" ht="12.75">
      <c r="A94" s="120"/>
      <c r="B94" s="120"/>
      <c r="C94" s="120"/>
      <c r="D94" s="121"/>
      <c r="E94" s="73"/>
      <c r="F94" s="73"/>
      <c r="G94" s="73"/>
      <c r="H94" s="73"/>
      <c r="I94" s="73"/>
      <c r="J94" s="73"/>
    </row>
    <row r="95" spans="1:10" s="75" customFormat="1" ht="12.75">
      <c r="A95" s="118" t="s">
        <v>249</v>
      </c>
      <c r="B95" s="118"/>
      <c r="C95" s="118"/>
      <c r="D95" s="119"/>
      <c r="E95" s="49"/>
      <c r="F95" s="49"/>
      <c r="G95" s="49"/>
      <c r="H95" s="49"/>
      <c r="I95" s="49"/>
      <c r="J95" s="49"/>
    </row>
    <row r="96" spans="1:10" s="41" customFormat="1" ht="39.6">
      <c r="A96" s="35"/>
      <c r="B96" s="46" t="s">
        <v>255</v>
      </c>
      <c r="C96" s="45" t="s">
        <v>473</v>
      </c>
      <c r="D96" s="35" t="s">
        <v>306</v>
      </c>
      <c r="E96" s="37"/>
      <c r="F96" s="37">
        <v>640</v>
      </c>
      <c r="G96" s="37">
        <f>F96*E96</f>
        <v>0</v>
      </c>
      <c r="H96" s="37"/>
      <c r="I96" s="37"/>
      <c r="J96" s="37"/>
    </row>
    <row r="97" spans="1:10" s="75" customFormat="1" ht="12.75">
      <c r="A97" s="115"/>
      <c r="B97" s="117" t="s">
        <v>311</v>
      </c>
      <c r="C97" s="115" t="s">
        <v>250</v>
      </c>
      <c r="D97" s="116"/>
      <c r="E97" s="74"/>
      <c r="F97" s="74"/>
      <c r="G97" s="74"/>
      <c r="H97" s="74">
        <f>SUM(G96:G96)</f>
        <v>0</v>
      </c>
      <c r="I97" s="74"/>
      <c r="J97" s="74"/>
    </row>
    <row r="98" spans="1:10" s="41" customFormat="1" ht="12.75">
      <c r="A98" s="120"/>
      <c r="B98" s="120"/>
      <c r="C98" s="120"/>
      <c r="D98" s="121"/>
      <c r="E98" s="73"/>
      <c r="F98" s="73"/>
      <c r="G98" s="73"/>
      <c r="H98" s="73"/>
      <c r="I98" s="73"/>
      <c r="J98" s="73"/>
    </row>
    <row r="99" spans="1:10" s="75" customFormat="1" ht="12.75">
      <c r="A99" s="118" t="s">
        <v>114</v>
      </c>
      <c r="B99" s="118"/>
      <c r="C99" s="118"/>
      <c r="D99" s="119"/>
      <c r="E99" s="49"/>
      <c r="F99" s="49"/>
      <c r="G99" s="49"/>
      <c r="H99" s="49"/>
      <c r="I99" s="49"/>
      <c r="J99" s="49"/>
    </row>
    <row r="100" spans="1:10" s="41" customFormat="1" ht="12.75">
      <c r="A100" s="35"/>
      <c r="B100" s="76" t="s">
        <v>289</v>
      </c>
      <c r="C100" s="40" t="s">
        <v>298</v>
      </c>
      <c r="D100" s="35" t="s">
        <v>306</v>
      </c>
      <c r="E100" s="37"/>
      <c r="F100" s="37">
        <v>196</v>
      </c>
      <c r="G100" s="37">
        <f aca="true" t="shared" si="2" ref="G100:G107">F100*E100</f>
        <v>0</v>
      </c>
      <c r="H100" s="37"/>
      <c r="I100" s="37"/>
      <c r="J100" s="37"/>
    </row>
    <row r="101" spans="1:10" s="41" customFormat="1" ht="26.4">
      <c r="A101" s="35"/>
      <c r="B101" s="76" t="s">
        <v>248</v>
      </c>
      <c r="C101" s="40" t="s">
        <v>215</v>
      </c>
      <c r="D101" s="35" t="s">
        <v>306</v>
      </c>
      <c r="E101" s="37"/>
      <c r="F101" s="37">
        <v>310</v>
      </c>
      <c r="G101" s="37">
        <f t="shared" si="2"/>
        <v>0</v>
      </c>
      <c r="H101" s="37"/>
      <c r="I101" s="37"/>
      <c r="J101" s="37"/>
    </row>
    <row r="102" spans="1:10" s="41" customFormat="1" ht="39.6">
      <c r="A102" s="35"/>
      <c r="B102" s="76" t="s">
        <v>161</v>
      </c>
      <c r="C102" s="40" t="s">
        <v>162</v>
      </c>
      <c r="D102" s="35" t="s">
        <v>306</v>
      </c>
      <c r="E102" s="37"/>
      <c r="F102" s="37">
        <v>280</v>
      </c>
      <c r="G102" s="37">
        <f t="shared" si="2"/>
        <v>0</v>
      </c>
      <c r="H102" s="37"/>
      <c r="I102" s="37"/>
      <c r="J102" s="37"/>
    </row>
    <row r="103" spans="1:10" s="41" customFormat="1" ht="12.75">
      <c r="A103" s="35"/>
      <c r="B103" s="76" t="s">
        <v>323</v>
      </c>
      <c r="C103" s="40" t="s">
        <v>216</v>
      </c>
      <c r="D103" s="35" t="s">
        <v>306</v>
      </c>
      <c r="E103" s="37"/>
      <c r="F103" s="37">
        <v>142</v>
      </c>
      <c r="G103" s="37">
        <f t="shared" si="2"/>
        <v>0</v>
      </c>
      <c r="H103" s="37"/>
      <c r="I103" s="37"/>
      <c r="J103" s="37"/>
    </row>
    <row r="104" spans="1:10" s="41" customFormat="1" ht="12.75">
      <c r="A104" s="35"/>
      <c r="B104" s="76" t="s">
        <v>324</v>
      </c>
      <c r="C104" s="40" t="s">
        <v>183</v>
      </c>
      <c r="D104" s="35" t="s">
        <v>306</v>
      </c>
      <c r="E104" s="37"/>
      <c r="F104" s="37">
        <v>30</v>
      </c>
      <c r="G104" s="37">
        <f t="shared" si="2"/>
        <v>0</v>
      </c>
      <c r="H104" s="37"/>
      <c r="I104" s="37"/>
      <c r="J104" s="37"/>
    </row>
    <row r="105" spans="1:10" s="41" customFormat="1" ht="12.75">
      <c r="A105" s="35"/>
      <c r="B105" s="76" t="s">
        <v>325</v>
      </c>
      <c r="C105" s="40" t="s">
        <v>217</v>
      </c>
      <c r="D105" s="35" t="s">
        <v>306</v>
      </c>
      <c r="E105" s="37"/>
      <c r="F105" s="37">
        <v>142</v>
      </c>
      <c r="G105" s="37">
        <f t="shared" si="2"/>
        <v>0</v>
      </c>
      <c r="H105" s="37"/>
      <c r="I105" s="37"/>
      <c r="J105" s="37"/>
    </row>
    <row r="106" spans="1:10" s="41" customFormat="1" ht="12.75">
      <c r="A106" s="35"/>
      <c r="B106" s="76" t="s">
        <v>326</v>
      </c>
      <c r="C106" s="40" t="s">
        <v>182</v>
      </c>
      <c r="D106" s="35" t="s">
        <v>306</v>
      </c>
      <c r="E106" s="37"/>
      <c r="F106" s="37">
        <v>30</v>
      </c>
      <c r="G106" s="37">
        <f t="shared" si="2"/>
        <v>0</v>
      </c>
      <c r="H106" s="37"/>
      <c r="I106" s="37"/>
      <c r="J106" s="37"/>
    </row>
    <row r="107" spans="1:10" s="41" customFormat="1" ht="12.75">
      <c r="A107" s="35"/>
      <c r="B107" s="76" t="s">
        <v>17</v>
      </c>
      <c r="C107" s="40" t="s">
        <v>218</v>
      </c>
      <c r="D107" s="35" t="s">
        <v>306</v>
      </c>
      <c r="E107" s="37"/>
      <c r="F107" s="37">
        <v>215</v>
      </c>
      <c r="G107" s="37">
        <f t="shared" si="2"/>
        <v>0</v>
      </c>
      <c r="H107" s="37"/>
      <c r="I107" s="37"/>
      <c r="J107" s="37"/>
    </row>
    <row r="108" spans="1:10" s="75" customFormat="1" ht="12.75">
      <c r="A108" s="115"/>
      <c r="B108" s="122" t="s">
        <v>311</v>
      </c>
      <c r="C108" s="115" t="str">
        <f>A99</f>
        <v xml:space="preserve">     Stavební díl : 060 - Omítky, úpravy povrchů</v>
      </c>
      <c r="D108" s="116"/>
      <c r="E108" s="74"/>
      <c r="F108" s="74"/>
      <c r="G108" s="74"/>
      <c r="H108" s="74">
        <f>SUM(G100:G107)</f>
        <v>0</v>
      </c>
      <c r="I108" s="74"/>
      <c r="J108" s="74"/>
    </row>
    <row r="109" spans="1:10" s="41" customFormat="1" ht="12.75">
      <c r="A109" s="120"/>
      <c r="B109" s="120"/>
      <c r="C109" s="120"/>
      <c r="D109" s="121"/>
      <c r="E109" s="73"/>
      <c r="F109" s="73"/>
      <c r="G109" s="73"/>
      <c r="H109" s="73"/>
      <c r="I109" s="73"/>
      <c r="J109" s="73"/>
    </row>
    <row r="110" spans="1:10" s="75" customFormat="1" ht="12.75">
      <c r="A110" s="118" t="s">
        <v>116</v>
      </c>
      <c r="B110" s="118"/>
      <c r="C110" s="118"/>
      <c r="D110" s="119"/>
      <c r="E110" s="49"/>
      <c r="F110" s="49"/>
      <c r="G110" s="49"/>
      <c r="H110" s="49"/>
      <c r="I110" s="49"/>
      <c r="J110" s="49"/>
    </row>
    <row r="111" spans="1:10" s="41" customFormat="1" ht="12.75">
      <c r="A111" s="129"/>
      <c r="B111" s="130"/>
      <c r="C111" s="131" t="s">
        <v>359</v>
      </c>
      <c r="D111" s="132"/>
      <c r="E111" s="133"/>
      <c r="F111" s="133"/>
      <c r="G111" s="133"/>
      <c r="H111" s="133"/>
      <c r="I111" s="133"/>
      <c r="J111" s="37"/>
    </row>
    <row r="112" spans="1:10" s="41" customFormat="1" ht="12.75">
      <c r="A112" s="35"/>
      <c r="B112" s="46">
        <v>346990001</v>
      </c>
      <c r="C112" s="5" t="s">
        <v>467</v>
      </c>
      <c r="D112" s="4" t="s">
        <v>212</v>
      </c>
      <c r="E112" s="37"/>
      <c r="F112" s="37">
        <f>60/0.02*0.01</f>
        <v>30</v>
      </c>
      <c r="G112" s="37">
        <f>F112*E112</f>
        <v>0</v>
      </c>
      <c r="H112" s="37"/>
      <c r="I112" s="37" t="s">
        <v>359</v>
      </c>
      <c r="J112" s="37"/>
    </row>
    <row r="113" spans="1:10" s="41" customFormat="1" ht="26.4" customHeight="1">
      <c r="A113" s="35"/>
      <c r="B113" s="46">
        <v>631312711</v>
      </c>
      <c r="C113" s="5" t="s">
        <v>469</v>
      </c>
      <c r="D113" s="4" t="s">
        <v>306</v>
      </c>
      <c r="E113" s="37"/>
      <c r="F113" s="37">
        <v>356</v>
      </c>
      <c r="G113" s="37">
        <f>F113*E113</f>
        <v>0</v>
      </c>
      <c r="H113" s="37"/>
      <c r="I113" s="37" t="s">
        <v>359</v>
      </c>
      <c r="J113" s="37"/>
    </row>
    <row r="114" spans="1:10" s="41" customFormat="1" ht="12.75">
      <c r="A114" s="35"/>
      <c r="B114" s="46">
        <v>711000001</v>
      </c>
      <c r="C114" s="5" t="s">
        <v>466</v>
      </c>
      <c r="D114" s="4" t="s">
        <v>306</v>
      </c>
      <c r="E114" s="37"/>
      <c r="F114" s="37">
        <v>15</v>
      </c>
      <c r="G114" s="37">
        <f>F114*E114</f>
        <v>0</v>
      </c>
      <c r="H114" s="37"/>
      <c r="I114" s="37" t="s">
        <v>359</v>
      </c>
      <c r="J114" s="37"/>
    </row>
    <row r="115" spans="1:10" s="41" customFormat="1" ht="12.75">
      <c r="A115" s="35"/>
      <c r="B115" s="46">
        <v>713000001</v>
      </c>
      <c r="C115" s="5" t="s">
        <v>465</v>
      </c>
      <c r="D115" s="4" t="s">
        <v>306</v>
      </c>
      <c r="E115" s="37"/>
      <c r="F115" s="37">
        <v>82</v>
      </c>
      <c r="G115" s="37">
        <f>F115*E115</f>
        <v>0</v>
      </c>
      <c r="H115" s="37"/>
      <c r="I115" s="37" t="s">
        <v>359</v>
      </c>
      <c r="J115" s="37"/>
    </row>
    <row r="116" spans="1:10" s="41" customFormat="1" ht="12.75">
      <c r="A116" s="129"/>
      <c r="B116" s="130"/>
      <c r="C116" s="131" t="s">
        <v>360</v>
      </c>
      <c r="D116" s="132"/>
      <c r="E116" s="133"/>
      <c r="F116" s="133"/>
      <c r="G116" s="133"/>
      <c r="H116" s="133"/>
      <c r="I116" s="133"/>
      <c r="J116" s="37"/>
    </row>
    <row r="117" spans="1:10" s="41" customFormat="1" ht="12.75">
      <c r="A117" s="35"/>
      <c r="B117" s="46">
        <v>711000004</v>
      </c>
      <c r="C117" s="5" t="s">
        <v>478</v>
      </c>
      <c r="D117" s="4" t="s">
        <v>306</v>
      </c>
      <c r="E117" s="37"/>
      <c r="F117" s="37">
        <v>53</v>
      </c>
      <c r="G117" s="37">
        <f>F117*E117</f>
        <v>0</v>
      </c>
      <c r="H117" s="37"/>
      <c r="I117" s="37" t="s">
        <v>360</v>
      </c>
      <c r="J117" s="37"/>
    </row>
    <row r="118" spans="1:10" s="41" customFormat="1" ht="26.4" customHeight="1">
      <c r="A118" s="35"/>
      <c r="B118" s="46">
        <v>631312712</v>
      </c>
      <c r="C118" s="5" t="s">
        <v>470</v>
      </c>
      <c r="D118" s="4" t="s">
        <v>306</v>
      </c>
      <c r="E118" s="37"/>
      <c r="F118" s="37">
        <v>350</v>
      </c>
      <c r="G118" s="37">
        <f>F118*E118</f>
        <v>0</v>
      </c>
      <c r="H118" s="37"/>
      <c r="I118" s="37" t="s">
        <v>360</v>
      </c>
      <c r="J118" s="37"/>
    </row>
    <row r="119" spans="1:10" s="41" customFormat="1" ht="12.75">
      <c r="A119" s="35"/>
      <c r="B119" s="46">
        <v>711000001</v>
      </c>
      <c r="C119" s="5" t="s">
        <v>466</v>
      </c>
      <c r="D119" s="4" t="s">
        <v>306</v>
      </c>
      <c r="E119" s="37"/>
      <c r="F119" s="37">
        <v>15</v>
      </c>
      <c r="G119" s="37">
        <f>F119*E119</f>
        <v>0</v>
      </c>
      <c r="H119" s="37"/>
      <c r="I119" s="37" t="s">
        <v>360</v>
      </c>
      <c r="J119" s="37"/>
    </row>
    <row r="120" spans="1:10" s="41" customFormat="1" ht="12.75">
      <c r="A120" s="35"/>
      <c r="B120" s="46">
        <v>713000001</v>
      </c>
      <c r="C120" s="5" t="s">
        <v>464</v>
      </c>
      <c r="D120" s="4" t="s">
        <v>306</v>
      </c>
      <c r="E120" s="37"/>
      <c r="F120" s="37">
        <v>103</v>
      </c>
      <c r="G120" s="37">
        <f>F120*E120</f>
        <v>0</v>
      </c>
      <c r="H120" s="37"/>
      <c r="I120" s="37" t="s">
        <v>360</v>
      </c>
      <c r="J120" s="37"/>
    </row>
    <row r="121" spans="1:10" s="41" customFormat="1" ht="12.75">
      <c r="A121" s="129"/>
      <c r="B121" s="130"/>
      <c r="C121" s="131" t="s">
        <v>361</v>
      </c>
      <c r="D121" s="132"/>
      <c r="E121" s="133"/>
      <c r="F121" s="133"/>
      <c r="G121" s="133"/>
      <c r="H121" s="133"/>
      <c r="I121" s="133"/>
      <c r="J121" s="37"/>
    </row>
    <row r="122" spans="1:10" s="41" customFormat="1" ht="12.75">
      <c r="A122" s="35"/>
      <c r="B122" s="46">
        <v>711000003</v>
      </c>
      <c r="C122" s="5" t="s">
        <v>463</v>
      </c>
      <c r="D122" s="4" t="s">
        <v>306</v>
      </c>
      <c r="E122" s="37"/>
      <c r="F122" s="37">
        <v>420</v>
      </c>
      <c r="G122" s="37">
        <f>F122*E122</f>
        <v>0</v>
      </c>
      <c r="H122" s="37"/>
      <c r="I122" s="37" t="s">
        <v>361</v>
      </c>
      <c r="J122" s="37"/>
    </row>
    <row r="123" spans="1:10" s="41" customFormat="1" ht="12.75">
      <c r="A123" s="35"/>
      <c r="B123" s="46">
        <v>711000004</v>
      </c>
      <c r="C123" s="5" t="s">
        <v>478</v>
      </c>
      <c r="D123" s="4" t="s">
        <v>306</v>
      </c>
      <c r="E123" s="37"/>
      <c r="F123" s="37">
        <v>53</v>
      </c>
      <c r="G123" s="37">
        <f>F123*E123</f>
        <v>0</v>
      </c>
      <c r="H123" s="37"/>
      <c r="I123" s="37" t="s">
        <v>361</v>
      </c>
      <c r="J123" s="37"/>
    </row>
    <row r="124" spans="1:10" s="41" customFormat="1" ht="26.4" customHeight="1">
      <c r="A124" s="35"/>
      <c r="B124" s="46">
        <v>631312713</v>
      </c>
      <c r="C124" s="125" t="s">
        <v>471</v>
      </c>
      <c r="D124" s="4" t="s">
        <v>306</v>
      </c>
      <c r="E124" s="37"/>
      <c r="F124" s="37">
        <v>345</v>
      </c>
      <c r="G124" s="37">
        <f>F124*E124</f>
        <v>0</v>
      </c>
      <c r="H124" s="37"/>
      <c r="I124" s="37" t="s">
        <v>361</v>
      </c>
      <c r="J124" s="37"/>
    </row>
    <row r="125" spans="1:10" s="41" customFormat="1" ht="12.75">
      <c r="A125" s="35"/>
      <c r="B125" s="46">
        <v>711000001</v>
      </c>
      <c r="C125" s="5" t="s">
        <v>466</v>
      </c>
      <c r="D125" s="4" t="s">
        <v>306</v>
      </c>
      <c r="E125" s="37"/>
      <c r="F125" s="37">
        <v>15</v>
      </c>
      <c r="G125" s="37">
        <f>F125*E125</f>
        <v>0</v>
      </c>
      <c r="H125" s="37"/>
      <c r="I125" s="37" t="s">
        <v>361</v>
      </c>
      <c r="J125" s="37"/>
    </row>
    <row r="126" spans="1:10" s="41" customFormat="1" ht="12.75">
      <c r="A126" s="35"/>
      <c r="B126" s="46">
        <v>713000001</v>
      </c>
      <c r="C126" s="5" t="s">
        <v>464</v>
      </c>
      <c r="D126" s="4" t="s">
        <v>306</v>
      </c>
      <c r="E126" s="37"/>
      <c r="F126" s="37">
        <v>103</v>
      </c>
      <c r="G126" s="37">
        <f>F126*E126</f>
        <v>0</v>
      </c>
      <c r="H126" s="37"/>
      <c r="I126" s="37" t="s">
        <v>361</v>
      </c>
      <c r="J126" s="37"/>
    </row>
    <row r="127" spans="1:10" s="41" customFormat="1" ht="12.75">
      <c r="A127" s="129"/>
      <c r="B127" s="130"/>
      <c r="C127" s="131" t="s">
        <v>362</v>
      </c>
      <c r="D127" s="132"/>
      <c r="E127" s="133"/>
      <c r="F127" s="133"/>
      <c r="G127" s="133"/>
      <c r="H127" s="133"/>
      <c r="I127" s="133"/>
      <c r="J127" s="37"/>
    </row>
    <row r="128" spans="1:10" s="41" customFormat="1" ht="12.75">
      <c r="A128" s="35"/>
      <c r="B128" s="46">
        <v>711000004</v>
      </c>
      <c r="C128" s="5" t="s">
        <v>478</v>
      </c>
      <c r="D128" s="4" t="s">
        <v>306</v>
      </c>
      <c r="E128" s="37"/>
      <c r="F128" s="37">
        <v>53</v>
      </c>
      <c r="G128" s="37">
        <f>F128*E128</f>
        <v>0</v>
      </c>
      <c r="H128" s="37"/>
      <c r="I128" s="37" t="s">
        <v>362</v>
      </c>
      <c r="J128" s="37"/>
    </row>
    <row r="129" spans="1:10" s="41" customFormat="1" ht="26.4" customHeight="1">
      <c r="A129" s="35"/>
      <c r="B129" s="46">
        <v>631312712</v>
      </c>
      <c r="C129" s="5" t="s">
        <v>470</v>
      </c>
      <c r="D129" s="4" t="s">
        <v>306</v>
      </c>
      <c r="E129" s="37"/>
      <c r="F129" s="37">
        <v>350</v>
      </c>
      <c r="G129" s="37">
        <f>F129*E129</f>
        <v>0</v>
      </c>
      <c r="H129" s="37"/>
      <c r="I129" s="37" t="s">
        <v>362</v>
      </c>
      <c r="J129" s="37"/>
    </row>
    <row r="130" spans="1:10" s="41" customFormat="1" ht="12.75">
      <c r="A130" s="35"/>
      <c r="B130" s="46">
        <v>711000001</v>
      </c>
      <c r="C130" s="5" t="s">
        <v>466</v>
      </c>
      <c r="D130" s="4" t="s">
        <v>306</v>
      </c>
      <c r="E130" s="37"/>
      <c r="F130" s="37">
        <v>15</v>
      </c>
      <c r="G130" s="37">
        <f>F130*E130</f>
        <v>0</v>
      </c>
      <c r="H130" s="37"/>
      <c r="I130" s="37" t="s">
        <v>362</v>
      </c>
      <c r="J130" s="37"/>
    </row>
    <row r="131" spans="1:10" s="41" customFormat="1" ht="12.75">
      <c r="A131" s="35"/>
      <c r="B131" s="46">
        <v>713000001</v>
      </c>
      <c r="C131" s="5" t="s">
        <v>464</v>
      </c>
      <c r="D131" s="4" t="s">
        <v>306</v>
      </c>
      <c r="E131" s="37"/>
      <c r="F131" s="37">
        <v>103</v>
      </c>
      <c r="G131" s="37">
        <f>F131*E131</f>
        <v>0</v>
      </c>
      <c r="H131" s="37"/>
      <c r="I131" s="37" t="s">
        <v>362</v>
      </c>
      <c r="J131" s="37"/>
    </row>
    <row r="132" spans="1:10" s="41" customFormat="1" ht="12.75">
      <c r="A132" s="129"/>
      <c r="B132" s="130"/>
      <c r="C132" s="131" t="s">
        <v>363</v>
      </c>
      <c r="D132" s="132"/>
      <c r="E132" s="133"/>
      <c r="F132" s="133"/>
      <c r="G132" s="133"/>
      <c r="H132" s="133"/>
      <c r="I132" s="133"/>
      <c r="J132" s="37"/>
    </row>
    <row r="133" spans="1:10" s="41" customFormat="1" ht="12.75">
      <c r="A133" s="35"/>
      <c r="B133" s="46">
        <v>711000004</v>
      </c>
      <c r="C133" s="5" t="s">
        <v>478</v>
      </c>
      <c r="D133" s="4" t="s">
        <v>306</v>
      </c>
      <c r="E133" s="37"/>
      <c r="F133" s="37">
        <v>53</v>
      </c>
      <c r="G133" s="37">
        <f>F133*E133</f>
        <v>0</v>
      </c>
      <c r="H133" s="37"/>
      <c r="I133" s="37" t="s">
        <v>363</v>
      </c>
      <c r="J133" s="37"/>
    </row>
    <row r="134" spans="1:10" s="41" customFormat="1" ht="12.75">
      <c r="A134" s="129"/>
      <c r="B134" s="130"/>
      <c r="C134" s="131" t="s">
        <v>377</v>
      </c>
      <c r="D134" s="132"/>
      <c r="E134" s="133"/>
      <c r="F134" s="133"/>
      <c r="G134" s="133"/>
      <c r="H134" s="133"/>
      <c r="I134" s="133"/>
      <c r="J134" s="37"/>
    </row>
    <row r="135" spans="1:10" s="41" customFormat="1" ht="12.75">
      <c r="A135" s="35"/>
      <c r="B135" s="46">
        <v>711000003</v>
      </c>
      <c r="C135" s="5" t="s">
        <v>463</v>
      </c>
      <c r="D135" s="4" t="s">
        <v>306</v>
      </c>
      <c r="E135" s="37"/>
      <c r="F135" s="37">
        <v>420</v>
      </c>
      <c r="G135" s="37">
        <f>F135*E135</f>
        <v>0</v>
      </c>
      <c r="H135" s="37"/>
      <c r="I135" s="37" t="s">
        <v>377</v>
      </c>
      <c r="J135" s="37"/>
    </row>
    <row r="136" spans="1:10" s="41" customFormat="1" ht="12.75">
      <c r="A136" s="35"/>
      <c r="B136" s="46">
        <v>711000004</v>
      </c>
      <c r="C136" s="5" t="s">
        <v>478</v>
      </c>
      <c r="D136" s="4" t="s">
        <v>306</v>
      </c>
      <c r="E136" s="37"/>
      <c r="F136" s="37">
        <v>53</v>
      </c>
      <c r="G136" s="37">
        <f>F136*E136</f>
        <v>0</v>
      </c>
      <c r="H136" s="37"/>
      <c r="I136" s="37" t="s">
        <v>377</v>
      </c>
      <c r="J136" s="37"/>
    </row>
    <row r="137" spans="1:10" s="41" customFormat="1" ht="26.4" customHeight="1">
      <c r="A137" s="35"/>
      <c r="B137" s="46">
        <v>631312714</v>
      </c>
      <c r="C137" s="125" t="s">
        <v>472</v>
      </c>
      <c r="D137" s="4" t="s">
        <v>306</v>
      </c>
      <c r="E137" s="37"/>
      <c r="F137" s="37">
        <v>335</v>
      </c>
      <c r="G137" s="37">
        <f>F137*E137</f>
        <v>0</v>
      </c>
      <c r="H137" s="37"/>
      <c r="I137" s="37" t="s">
        <v>377</v>
      </c>
      <c r="J137" s="37"/>
    </row>
    <row r="138" spans="1:10" s="41" customFormat="1" ht="26.4">
      <c r="A138" s="35"/>
      <c r="B138" s="72" t="s">
        <v>235</v>
      </c>
      <c r="C138" s="71" t="s">
        <v>479</v>
      </c>
      <c r="D138" s="72" t="s">
        <v>306</v>
      </c>
      <c r="E138" s="37"/>
      <c r="F138" s="37">
        <v>433</v>
      </c>
      <c r="G138" s="37">
        <f>F138*E138</f>
        <v>0</v>
      </c>
      <c r="H138" s="37"/>
      <c r="I138" s="37" t="s">
        <v>377</v>
      </c>
      <c r="J138" s="37"/>
    </row>
    <row r="139" spans="1:10" s="41" customFormat="1" ht="26.4">
      <c r="A139" s="35"/>
      <c r="B139" s="72" t="s">
        <v>262</v>
      </c>
      <c r="C139" s="71" t="s">
        <v>376</v>
      </c>
      <c r="D139" s="72" t="s">
        <v>306</v>
      </c>
      <c r="E139" s="37"/>
      <c r="F139" s="37">
        <v>383</v>
      </c>
      <c r="G139" s="37">
        <f>F139*E139</f>
        <v>0</v>
      </c>
      <c r="H139" s="37"/>
      <c r="I139" s="37" t="s">
        <v>377</v>
      </c>
      <c r="J139" s="37"/>
    </row>
    <row r="140" spans="1:10" s="41" customFormat="1" ht="12.75">
      <c r="A140" s="129"/>
      <c r="B140" s="134"/>
      <c r="C140" s="135" t="s">
        <v>375</v>
      </c>
      <c r="D140" s="134"/>
      <c r="E140" s="133"/>
      <c r="F140" s="133"/>
      <c r="G140" s="133"/>
      <c r="H140" s="133"/>
      <c r="I140" s="133"/>
      <c r="J140" s="37"/>
    </row>
    <row r="141" spans="1:10" s="41" customFormat="1" ht="12.75">
      <c r="A141" s="35"/>
      <c r="B141" s="46">
        <v>711000003</v>
      </c>
      <c r="C141" s="5" t="s">
        <v>463</v>
      </c>
      <c r="D141" s="4" t="s">
        <v>306</v>
      </c>
      <c r="E141" s="37"/>
      <c r="F141" s="37">
        <v>420</v>
      </c>
      <c r="G141" s="37">
        <f aca="true" t="shared" si="3" ref="G141:G147">F141*E141</f>
        <v>0</v>
      </c>
      <c r="H141" s="37"/>
      <c r="I141" s="37" t="s">
        <v>375</v>
      </c>
      <c r="J141" s="37"/>
    </row>
    <row r="142" spans="1:10" s="41" customFormat="1" ht="12.75">
      <c r="A142" s="35"/>
      <c r="B142" s="46">
        <v>711000004</v>
      </c>
      <c r="C142" s="5" t="s">
        <v>478</v>
      </c>
      <c r="D142" s="4" t="s">
        <v>306</v>
      </c>
      <c r="E142" s="37"/>
      <c r="F142" s="37">
        <v>53</v>
      </c>
      <c r="G142" s="37">
        <f t="shared" si="3"/>
        <v>0</v>
      </c>
      <c r="H142" s="37"/>
      <c r="I142" s="37" t="s">
        <v>375</v>
      </c>
      <c r="J142" s="37"/>
    </row>
    <row r="143" spans="1:10" s="41" customFormat="1" ht="26.4" customHeight="1">
      <c r="A143" s="35"/>
      <c r="B143" s="46">
        <v>631312714</v>
      </c>
      <c r="C143" s="125" t="s">
        <v>472</v>
      </c>
      <c r="D143" s="4" t="s">
        <v>306</v>
      </c>
      <c r="E143" s="37"/>
      <c r="F143" s="37">
        <v>335</v>
      </c>
      <c r="G143" s="37">
        <f t="shared" si="3"/>
        <v>0</v>
      </c>
      <c r="H143" s="37"/>
      <c r="I143" s="37" t="s">
        <v>375</v>
      </c>
      <c r="J143" s="37"/>
    </row>
    <row r="144" spans="1:10" s="41" customFormat="1" ht="26.4">
      <c r="A144" s="35"/>
      <c r="B144" s="72" t="s">
        <v>235</v>
      </c>
      <c r="C144" s="71" t="s">
        <v>479</v>
      </c>
      <c r="D144" s="72" t="s">
        <v>306</v>
      </c>
      <c r="E144" s="37"/>
      <c r="F144" s="37">
        <v>433</v>
      </c>
      <c r="G144" s="37">
        <f t="shared" si="3"/>
        <v>0</v>
      </c>
      <c r="H144" s="37"/>
      <c r="I144" s="37" t="s">
        <v>375</v>
      </c>
      <c r="J144" s="37"/>
    </row>
    <row r="145" spans="1:10" s="41" customFormat="1" ht="12.75">
      <c r="A145" s="35"/>
      <c r="B145" s="46" t="s">
        <v>12</v>
      </c>
      <c r="C145" s="71" t="s">
        <v>166</v>
      </c>
      <c r="D145" s="35" t="s">
        <v>306</v>
      </c>
      <c r="E145" s="37"/>
      <c r="F145" s="37">
        <v>857</v>
      </c>
      <c r="G145" s="37">
        <f t="shared" si="3"/>
        <v>0</v>
      </c>
      <c r="H145" s="37"/>
      <c r="I145" s="37" t="s">
        <v>375</v>
      </c>
      <c r="J145" s="37"/>
    </row>
    <row r="146" spans="1:10" s="41" customFormat="1" ht="12.75">
      <c r="A146" s="35"/>
      <c r="B146" s="72" t="s">
        <v>13</v>
      </c>
      <c r="C146" s="71" t="s">
        <v>167</v>
      </c>
      <c r="D146" s="72" t="s">
        <v>306</v>
      </c>
      <c r="E146" s="37"/>
      <c r="F146" s="37">
        <v>138</v>
      </c>
      <c r="G146" s="37">
        <f t="shared" si="3"/>
        <v>0</v>
      </c>
      <c r="H146" s="37"/>
      <c r="I146" s="37" t="s">
        <v>375</v>
      </c>
      <c r="J146" s="37"/>
    </row>
    <row r="147" spans="1:10" s="41" customFormat="1" ht="12.75">
      <c r="A147" s="35"/>
      <c r="B147" s="46">
        <v>711000004</v>
      </c>
      <c r="C147" s="5" t="s">
        <v>478</v>
      </c>
      <c r="D147" s="4" t="s">
        <v>306</v>
      </c>
      <c r="E147" s="37"/>
      <c r="F147" s="37">
        <v>53</v>
      </c>
      <c r="G147" s="37">
        <f t="shared" si="3"/>
        <v>0</v>
      </c>
      <c r="H147" s="37"/>
      <c r="I147" s="37" t="s">
        <v>375</v>
      </c>
      <c r="J147" s="37"/>
    </row>
    <row r="148" spans="1:10" s="41" customFormat="1" ht="12.75">
      <c r="A148" s="129"/>
      <c r="B148" s="134"/>
      <c r="C148" s="135" t="s">
        <v>365</v>
      </c>
      <c r="D148" s="134"/>
      <c r="E148" s="133"/>
      <c r="F148" s="133"/>
      <c r="G148" s="133"/>
      <c r="H148" s="133"/>
      <c r="I148" s="133"/>
      <c r="J148" s="37"/>
    </row>
    <row r="149" spans="1:10" s="41" customFormat="1" ht="12.75">
      <c r="A149" s="35"/>
      <c r="B149" s="46">
        <v>346990001</v>
      </c>
      <c r="C149" s="5" t="s">
        <v>467</v>
      </c>
      <c r="D149" s="4" t="s">
        <v>212</v>
      </c>
      <c r="E149" s="37"/>
      <c r="F149" s="37">
        <f>60/0.02*0.01</f>
        <v>30</v>
      </c>
      <c r="G149" s="37">
        <f>F149*E149</f>
        <v>0</v>
      </c>
      <c r="H149" s="37"/>
      <c r="I149" s="37" t="s">
        <v>365</v>
      </c>
      <c r="J149" s="37"/>
    </row>
    <row r="150" spans="1:10" s="41" customFormat="1" ht="26.4">
      <c r="A150" s="35"/>
      <c r="B150" s="46">
        <v>631312710</v>
      </c>
      <c r="C150" s="5" t="s">
        <v>468</v>
      </c>
      <c r="D150" s="4" t="s">
        <v>306</v>
      </c>
      <c r="E150" s="37"/>
      <c r="F150" s="37">
        <v>371</v>
      </c>
      <c r="G150" s="37">
        <f>F150*E150</f>
        <v>0</v>
      </c>
      <c r="H150" s="37"/>
      <c r="I150" s="37" t="s">
        <v>365</v>
      </c>
      <c r="J150" s="37"/>
    </row>
    <row r="151" spans="1:10" s="41" customFormat="1" ht="12.75">
      <c r="A151" s="35"/>
      <c r="B151" s="46">
        <v>711000004</v>
      </c>
      <c r="C151" s="5" t="s">
        <v>478</v>
      </c>
      <c r="D151" s="4" t="s">
        <v>306</v>
      </c>
      <c r="E151" s="37"/>
      <c r="F151" s="37">
        <v>53</v>
      </c>
      <c r="G151" s="37">
        <f>F151*E151</f>
        <v>0</v>
      </c>
      <c r="H151" s="37"/>
      <c r="I151" s="37" t="s">
        <v>365</v>
      </c>
      <c r="J151" s="37"/>
    </row>
    <row r="152" spans="1:10" s="41" customFormat="1" ht="12.75">
      <c r="A152" s="129"/>
      <c r="B152" s="134"/>
      <c r="C152" s="135" t="s">
        <v>364</v>
      </c>
      <c r="D152" s="134"/>
      <c r="E152" s="133"/>
      <c r="F152" s="133"/>
      <c r="G152" s="133"/>
      <c r="H152" s="133"/>
      <c r="I152" s="133"/>
      <c r="J152" s="37"/>
    </row>
    <row r="153" spans="1:10" s="41" customFormat="1" ht="12.75">
      <c r="A153" s="35"/>
      <c r="B153" s="46">
        <v>711000004</v>
      </c>
      <c r="C153" s="5" t="s">
        <v>478</v>
      </c>
      <c r="D153" s="4" t="s">
        <v>306</v>
      </c>
      <c r="E153" s="37"/>
      <c r="F153" s="37">
        <v>53</v>
      </c>
      <c r="G153" s="37">
        <f>F153*E153</f>
        <v>0</v>
      </c>
      <c r="H153" s="37"/>
      <c r="I153" s="37" t="s">
        <v>364</v>
      </c>
      <c r="J153" s="37"/>
    </row>
    <row r="154" spans="1:10" s="41" customFormat="1" ht="12.75">
      <c r="A154" s="129"/>
      <c r="B154" s="134"/>
      <c r="C154" s="135"/>
      <c r="D154" s="134"/>
      <c r="E154" s="133"/>
      <c r="F154" s="133"/>
      <c r="G154" s="133"/>
      <c r="H154" s="133"/>
      <c r="I154" s="133"/>
      <c r="J154" s="37"/>
    </row>
    <row r="155" spans="1:10" s="41" customFormat="1" ht="14.25" customHeight="1">
      <c r="A155" s="35"/>
      <c r="B155" s="46">
        <v>770000000</v>
      </c>
      <c r="C155" s="5" t="s">
        <v>327</v>
      </c>
      <c r="D155" s="4" t="s">
        <v>292</v>
      </c>
      <c r="E155" s="37"/>
      <c r="F155" s="37">
        <v>512</v>
      </c>
      <c r="G155" s="37">
        <f>F155*E155</f>
        <v>0</v>
      </c>
      <c r="H155" s="37"/>
      <c r="I155" s="37"/>
      <c r="J155" s="37"/>
    </row>
    <row r="156" spans="1:10" s="75" customFormat="1" ht="12.75">
      <c r="A156" s="115"/>
      <c r="B156" s="117" t="s">
        <v>311</v>
      </c>
      <c r="C156" s="115" t="str">
        <f>A110</f>
        <v xml:space="preserve">     Stavební díl : 063 - Podlahy a podlahové konstrukce</v>
      </c>
      <c r="D156" s="116"/>
      <c r="E156" s="74"/>
      <c r="F156" s="74"/>
      <c r="G156" s="74"/>
      <c r="H156" s="74">
        <f>SUM(G110:G155)</f>
        <v>0</v>
      </c>
      <c r="I156" s="74"/>
      <c r="J156" s="74"/>
    </row>
    <row r="157" spans="1:10" s="41" customFormat="1" ht="12.75">
      <c r="A157" s="120"/>
      <c r="B157" s="120"/>
      <c r="C157" s="120"/>
      <c r="D157" s="121"/>
      <c r="E157" s="73"/>
      <c r="F157" s="73"/>
      <c r="G157" s="73"/>
      <c r="H157" s="73"/>
      <c r="I157" s="73"/>
      <c r="J157" s="73"/>
    </row>
    <row r="158" spans="1:10" s="75" customFormat="1" ht="12.75">
      <c r="A158" s="118" t="s">
        <v>117</v>
      </c>
      <c r="B158" s="118"/>
      <c r="C158" s="118"/>
      <c r="D158" s="119"/>
      <c r="E158" s="49"/>
      <c r="F158" s="49"/>
      <c r="G158" s="49"/>
      <c r="H158" s="49"/>
      <c r="I158" s="49"/>
      <c r="J158" s="49"/>
    </row>
    <row r="159" spans="1:10" s="41" customFormat="1" ht="12.75">
      <c r="A159" s="35"/>
      <c r="B159" s="76" t="s">
        <v>284</v>
      </c>
      <c r="C159" s="40" t="s">
        <v>339</v>
      </c>
      <c r="D159" s="35" t="s">
        <v>306</v>
      </c>
      <c r="E159" s="37"/>
      <c r="F159" s="37">
        <v>45</v>
      </c>
      <c r="G159" s="37">
        <f aca="true" t="shared" si="4" ref="G159:G165">F159*E159</f>
        <v>0</v>
      </c>
      <c r="H159" s="37"/>
      <c r="I159" s="37"/>
      <c r="J159" s="37"/>
    </row>
    <row r="160" spans="1:10" s="41" customFormat="1" ht="12.75">
      <c r="A160" s="35"/>
      <c r="B160" s="76" t="s">
        <v>285</v>
      </c>
      <c r="C160" s="40" t="s">
        <v>340</v>
      </c>
      <c r="D160" s="35" t="s">
        <v>277</v>
      </c>
      <c r="E160" s="37"/>
      <c r="F160" s="37">
        <v>1800</v>
      </c>
      <c r="G160" s="37">
        <f t="shared" si="4"/>
        <v>0</v>
      </c>
      <c r="H160" s="37"/>
      <c r="I160" s="37"/>
      <c r="J160" s="37"/>
    </row>
    <row r="161" spans="1:10" s="41" customFormat="1" ht="12.75">
      <c r="A161" s="35"/>
      <c r="B161" s="76" t="s">
        <v>293</v>
      </c>
      <c r="C161" s="40" t="s">
        <v>219</v>
      </c>
      <c r="D161" s="35" t="s">
        <v>277</v>
      </c>
      <c r="E161" s="37"/>
      <c r="F161" s="37">
        <v>1040</v>
      </c>
      <c r="G161" s="37">
        <f t="shared" si="4"/>
        <v>0</v>
      </c>
      <c r="H161" s="37"/>
      <c r="I161" s="37"/>
      <c r="J161" s="37"/>
    </row>
    <row r="162" spans="1:10" s="41" customFormat="1" ht="12.75">
      <c r="A162" s="35"/>
      <c r="B162" s="76" t="s">
        <v>295</v>
      </c>
      <c r="C162" s="40" t="s">
        <v>396</v>
      </c>
      <c r="D162" s="35" t="s">
        <v>277</v>
      </c>
      <c r="E162" s="37"/>
      <c r="F162" s="37">
        <v>2120</v>
      </c>
      <c r="G162" s="37">
        <f t="shared" si="4"/>
        <v>0</v>
      </c>
      <c r="H162" s="37"/>
      <c r="I162" s="37"/>
      <c r="J162" s="37"/>
    </row>
    <row r="163" spans="1:10" s="41" customFormat="1" ht="12.75">
      <c r="A163" s="35"/>
      <c r="B163" s="76" t="s">
        <v>220</v>
      </c>
      <c r="C163" s="77" t="s">
        <v>317</v>
      </c>
      <c r="D163" s="35" t="s">
        <v>306</v>
      </c>
      <c r="E163" s="37"/>
      <c r="F163" s="37">
        <v>56</v>
      </c>
      <c r="G163" s="37">
        <f t="shared" si="4"/>
        <v>0</v>
      </c>
      <c r="H163" s="37"/>
      <c r="I163" s="37"/>
      <c r="J163" s="37"/>
    </row>
    <row r="164" spans="1:10" s="41" customFormat="1" ht="12.75">
      <c r="A164" s="35"/>
      <c r="B164" s="48">
        <v>952901111</v>
      </c>
      <c r="C164" s="36" t="s">
        <v>342</v>
      </c>
      <c r="D164" s="38" t="s">
        <v>306</v>
      </c>
      <c r="E164" s="37"/>
      <c r="F164" s="37">
        <v>62</v>
      </c>
      <c r="G164" s="37">
        <f t="shared" si="4"/>
        <v>0</v>
      </c>
      <c r="H164" s="37"/>
      <c r="I164" s="37"/>
      <c r="J164" s="37"/>
    </row>
    <row r="165" spans="1:10" s="41" customFormat="1" ht="12.75">
      <c r="A165" s="35"/>
      <c r="B165" s="76" t="s">
        <v>221</v>
      </c>
      <c r="C165" s="40" t="s">
        <v>223</v>
      </c>
      <c r="D165" s="35" t="s">
        <v>271</v>
      </c>
      <c r="E165" s="37"/>
      <c r="F165" s="37"/>
      <c r="G165" s="37">
        <f t="shared" si="4"/>
        <v>0</v>
      </c>
      <c r="H165" s="37"/>
      <c r="I165" s="37"/>
      <c r="J165" s="37"/>
    </row>
    <row r="166" spans="1:10" s="75" customFormat="1" ht="12.75">
      <c r="A166" s="115"/>
      <c r="B166" s="117" t="s">
        <v>311</v>
      </c>
      <c r="C166" s="115" t="str">
        <f>A158</f>
        <v xml:space="preserve">     Stavební díl : 090 - Ostatní konstrukce a práce</v>
      </c>
      <c r="D166" s="116"/>
      <c r="E166" s="74"/>
      <c r="F166" s="74"/>
      <c r="G166" s="74"/>
      <c r="H166" s="74">
        <f>SUM(G159:G165)</f>
        <v>0</v>
      </c>
      <c r="I166" s="74"/>
      <c r="J166" s="74"/>
    </row>
    <row r="167" spans="1:10" s="41" customFormat="1" ht="12.75">
      <c r="A167" s="120"/>
      <c r="B167" s="120"/>
      <c r="C167" s="120"/>
      <c r="D167" s="121"/>
      <c r="E167" s="73"/>
      <c r="F167" s="73"/>
      <c r="G167" s="73"/>
      <c r="H167" s="73"/>
      <c r="I167" s="73"/>
      <c r="J167" s="73"/>
    </row>
    <row r="168" spans="1:10" s="75" customFormat="1" ht="12.75">
      <c r="A168" s="118" t="s">
        <v>118</v>
      </c>
      <c r="B168" s="118"/>
      <c r="C168" s="118"/>
      <c r="D168" s="119"/>
      <c r="E168" s="49"/>
      <c r="F168" s="49"/>
      <c r="G168" s="49"/>
      <c r="H168" s="49"/>
      <c r="I168" s="49"/>
      <c r="J168" s="49"/>
    </row>
    <row r="169" spans="1:10" s="41" customFormat="1" ht="12.75">
      <c r="A169" s="35"/>
      <c r="B169" s="76" t="s">
        <v>222</v>
      </c>
      <c r="C169" s="40" t="s">
        <v>160</v>
      </c>
      <c r="D169" s="35" t="s">
        <v>306</v>
      </c>
      <c r="E169" s="37"/>
      <c r="F169" s="37">
        <v>483</v>
      </c>
      <c r="G169" s="37">
        <f>F169*E169</f>
        <v>0</v>
      </c>
      <c r="H169" s="37"/>
      <c r="I169" s="37"/>
      <c r="J169" s="37"/>
    </row>
    <row r="170" spans="1:10" s="41" customFormat="1" ht="12.75">
      <c r="A170" s="35"/>
      <c r="B170" s="48">
        <v>941955001</v>
      </c>
      <c r="C170" s="36" t="s">
        <v>305</v>
      </c>
      <c r="D170" s="38" t="s">
        <v>306</v>
      </c>
      <c r="E170" s="37"/>
      <c r="F170" s="37">
        <v>50</v>
      </c>
      <c r="G170" s="37">
        <f>F170*E170</f>
        <v>0</v>
      </c>
      <c r="H170" s="37"/>
      <c r="I170" s="37"/>
      <c r="J170" s="37"/>
    </row>
    <row r="171" spans="1:10" s="41" customFormat="1" ht="12.75">
      <c r="A171" s="35"/>
      <c r="B171" s="48" t="s">
        <v>16</v>
      </c>
      <c r="C171" s="36" t="s">
        <v>341</v>
      </c>
      <c r="D171" s="38" t="s">
        <v>307</v>
      </c>
      <c r="E171" s="37"/>
      <c r="F171" s="37">
        <v>99</v>
      </c>
      <c r="G171" s="37">
        <f>F171*E171</f>
        <v>0</v>
      </c>
      <c r="H171" s="37"/>
      <c r="I171" s="37"/>
      <c r="J171" s="37"/>
    </row>
    <row r="172" spans="1:10" s="75" customFormat="1" ht="12.75">
      <c r="A172" s="115"/>
      <c r="B172" s="117" t="s">
        <v>311</v>
      </c>
      <c r="C172" s="115" t="str">
        <f>A168</f>
        <v xml:space="preserve">     Stavební díl : 094 - Lešení</v>
      </c>
      <c r="D172" s="116"/>
      <c r="E172" s="74"/>
      <c r="F172" s="74"/>
      <c r="G172" s="74"/>
      <c r="H172" s="74">
        <f>SUM(G169:G171)</f>
        <v>0</v>
      </c>
      <c r="I172" s="74"/>
      <c r="J172" s="74"/>
    </row>
    <row r="173" spans="1:10" s="41" customFormat="1" ht="12.75">
      <c r="A173" s="120"/>
      <c r="B173" s="120"/>
      <c r="C173" s="120"/>
      <c r="D173" s="121"/>
      <c r="E173" s="73"/>
      <c r="F173" s="73"/>
      <c r="G173" s="73"/>
      <c r="H173" s="73"/>
      <c r="I173" s="73"/>
      <c r="J173" s="73"/>
    </row>
    <row r="174" spans="1:10" s="75" customFormat="1" ht="12.75">
      <c r="A174" s="118" t="s">
        <v>119</v>
      </c>
      <c r="B174" s="118"/>
      <c r="C174" s="118"/>
      <c r="D174" s="119"/>
      <c r="E174" s="49"/>
      <c r="F174" s="49"/>
      <c r="G174" s="49"/>
      <c r="H174" s="49"/>
      <c r="I174" s="49"/>
      <c r="J174" s="49"/>
    </row>
    <row r="175" spans="1:10" s="41" customFormat="1" ht="26.4">
      <c r="A175" s="35"/>
      <c r="B175" s="76" t="s">
        <v>15</v>
      </c>
      <c r="C175" s="40" t="s">
        <v>480</v>
      </c>
      <c r="D175" s="35" t="s">
        <v>271</v>
      </c>
      <c r="E175" s="37"/>
      <c r="F175" s="37"/>
      <c r="G175" s="37">
        <f>F175*E175</f>
        <v>0</v>
      </c>
      <c r="H175" s="37"/>
      <c r="I175" s="37"/>
      <c r="J175" s="37"/>
    </row>
    <row r="176" spans="1:10" s="75" customFormat="1" ht="12.75">
      <c r="A176" s="115"/>
      <c r="B176" s="117" t="s">
        <v>311</v>
      </c>
      <c r="C176" s="115" t="str">
        <f>A174</f>
        <v xml:space="preserve">     Stavební díl : 099 - Přesun hmot HSV</v>
      </c>
      <c r="D176" s="116"/>
      <c r="E176" s="74"/>
      <c r="F176" s="74"/>
      <c r="G176" s="74"/>
      <c r="H176" s="74">
        <f>SUM(G175:G175)</f>
        <v>0</v>
      </c>
      <c r="I176" s="74"/>
      <c r="J176" s="74"/>
    </row>
    <row r="177" spans="1:10" s="41" customFormat="1" ht="12.75">
      <c r="A177" s="120"/>
      <c r="B177" s="120"/>
      <c r="C177" s="120"/>
      <c r="D177" s="121"/>
      <c r="E177" s="73"/>
      <c r="F177" s="73"/>
      <c r="G177" s="73"/>
      <c r="H177" s="73"/>
      <c r="I177" s="73"/>
      <c r="J177" s="73"/>
    </row>
    <row r="178" spans="1:10" s="75" customFormat="1" ht="12.75">
      <c r="A178" s="118" t="s">
        <v>140</v>
      </c>
      <c r="B178" s="118"/>
      <c r="C178" s="118"/>
      <c r="D178" s="119"/>
      <c r="E178" s="49"/>
      <c r="F178" s="49"/>
      <c r="G178" s="49"/>
      <c r="H178" s="49"/>
      <c r="I178" s="49"/>
      <c r="J178" s="49"/>
    </row>
    <row r="179" spans="1:10" s="41" customFormat="1" ht="12.75">
      <c r="A179" s="35"/>
      <c r="B179" s="79"/>
      <c r="C179" s="43"/>
      <c r="D179" s="42"/>
      <c r="E179" s="37"/>
      <c r="F179" s="37"/>
      <c r="G179" s="37">
        <f>F179*E179</f>
        <v>0</v>
      </c>
      <c r="H179" s="37"/>
      <c r="I179" s="37"/>
      <c r="J179" s="37"/>
    </row>
    <row r="180" spans="1:10" s="41" customFormat="1" ht="12.75">
      <c r="A180" s="35"/>
      <c r="B180" s="79"/>
      <c r="C180" s="43"/>
      <c r="D180" s="42"/>
      <c r="E180" s="37"/>
      <c r="F180" s="37"/>
      <c r="G180" s="37">
        <f>F180*E180</f>
        <v>0</v>
      </c>
      <c r="H180" s="37"/>
      <c r="I180" s="37"/>
      <c r="J180" s="37"/>
    </row>
    <row r="181" spans="1:10" s="41" customFormat="1" ht="12.75">
      <c r="A181" s="35"/>
      <c r="B181" s="79"/>
      <c r="C181" s="43"/>
      <c r="D181" s="42"/>
      <c r="E181" s="37"/>
      <c r="F181" s="37"/>
      <c r="G181" s="37">
        <f>F181*E181</f>
        <v>0</v>
      </c>
      <c r="H181" s="37"/>
      <c r="I181" s="37"/>
      <c r="J181" s="37"/>
    </row>
    <row r="182" spans="1:10" s="75" customFormat="1" ht="12.75">
      <c r="A182" s="115"/>
      <c r="B182" s="117" t="s">
        <v>311</v>
      </c>
      <c r="C182" s="115" t="str">
        <f>A178</f>
        <v xml:space="preserve">     Stavební díl : 711 - Izolace proti vodě, vlhkosti a plynům (pokud nejsou součástí skladby)</v>
      </c>
      <c r="D182" s="116"/>
      <c r="E182" s="74"/>
      <c r="F182" s="74"/>
      <c r="G182" s="74"/>
      <c r="H182" s="74">
        <f>SUM(G179:G181)</f>
        <v>0</v>
      </c>
      <c r="I182" s="74"/>
      <c r="J182" s="74"/>
    </row>
    <row r="183" spans="1:10" s="41" customFormat="1" ht="12.75">
      <c r="A183" s="120"/>
      <c r="B183" s="120"/>
      <c r="C183" s="120"/>
      <c r="D183" s="121"/>
      <c r="E183" s="73"/>
      <c r="F183" s="73"/>
      <c r="G183" s="73"/>
      <c r="H183" s="73"/>
      <c r="I183" s="73"/>
      <c r="J183" s="73"/>
    </row>
    <row r="184" spans="1:10" s="75" customFormat="1" ht="12.75">
      <c r="A184" s="118" t="s">
        <v>141</v>
      </c>
      <c r="B184" s="118"/>
      <c r="C184" s="118"/>
      <c r="D184" s="119"/>
      <c r="E184" s="49"/>
      <c r="F184" s="49"/>
      <c r="G184" s="49"/>
      <c r="H184" s="49"/>
      <c r="I184" s="49"/>
      <c r="J184" s="49"/>
    </row>
    <row r="185" spans="1:10" s="41" customFormat="1" ht="12.75">
      <c r="A185" s="35"/>
      <c r="B185" s="79"/>
      <c r="C185" s="43"/>
      <c r="D185" s="42"/>
      <c r="E185" s="37"/>
      <c r="F185" s="37"/>
      <c r="G185" s="37">
        <f>F185*E185</f>
        <v>0</v>
      </c>
      <c r="H185" s="37"/>
      <c r="I185" s="37"/>
      <c r="J185" s="37"/>
    </row>
    <row r="186" spans="1:10" s="41" customFormat="1" ht="12.75">
      <c r="A186" s="35"/>
      <c r="B186" s="79"/>
      <c r="C186" s="43"/>
      <c r="D186" s="42"/>
      <c r="E186" s="37"/>
      <c r="F186" s="37"/>
      <c r="G186" s="37">
        <f>F186*E186</f>
        <v>0</v>
      </c>
      <c r="H186" s="37"/>
      <c r="I186" s="37"/>
      <c r="J186" s="37"/>
    </row>
    <row r="187" spans="1:10" s="41" customFormat="1" ht="12.75">
      <c r="A187" s="35"/>
      <c r="B187" s="79"/>
      <c r="C187" s="43"/>
      <c r="D187" s="42"/>
      <c r="E187" s="37"/>
      <c r="F187" s="37"/>
      <c r="G187" s="37">
        <f>F187*E187</f>
        <v>0</v>
      </c>
      <c r="H187" s="37"/>
      <c r="I187" s="37"/>
      <c r="J187" s="37"/>
    </row>
    <row r="188" spans="1:10" s="75" customFormat="1" ht="12.75">
      <c r="A188" s="115"/>
      <c r="B188" s="117" t="s">
        <v>311</v>
      </c>
      <c r="C188" s="115" t="str">
        <f>A184</f>
        <v xml:space="preserve">     Stavební díl : 712 - Povlakové krytiny (pokud nejsou součástí skladby)</v>
      </c>
      <c r="D188" s="116"/>
      <c r="E188" s="74"/>
      <c r="F188" s="74"/>
      <c r="G188" s="74"/>
      <c r="H188" s="74">
        <f>SUM(G185:G187)</f>
        <v>0</v>
      </c>
      <c r="I188" s="74"/>
      <c r="J188" s="74"/>
    </row>
    <row r="189" spans="1:10" s="41" customFormat="1" ht="12.75">
      <c r="A189" s="120"/>
      <c r="B189" s="120"/>
      <c r="C189" s="120"/>
      <c r="D189" s="121"/>
      <c r="E189" s="73"/>
      <c r="F189" s="73"/>
      <c r="G189" s="73"/>
      <c r="H189" s="73"/>
      <c r="I189" s="73"/>
      <c r="J189" s="73"/>
    </row>
    <row r="190" spans="1:10" s="75" customFormat="1" ht="12.75">
      <c r="A190" s="118" t="s">
        <v>142</v>
      </c>
      <c r="B190" s="118"/>
      <c r="C190" s="118"/>
      <c r="D190" s="119"/>
      <c r="E190" s="49"/>
      <c r="F190" s="49"/>
      <c r="G190" s="49"/>
      <c r="H190" s="49"/>
      <c r="I190" s="49"/>
      <c r="J190" s="49"/>
    </row>
    <row r="191" spans="1:10" s="41" customFormat="1" ht="26.4">
      <c r="A191" s="35"/>
      <c r="B191" s="72" t="s">
        <v>233</v>
      </c>
      <c r="C191" s="71" t="s">
        <v>169</v>
      </c>
      <c r="D191" s="72" t="s">
        <v>306</v>
      </c>
      <c r="E191" s="37"/>
      <c r="F191" s="37">
        <v>312</v>
      </c>
      <c r="G191" s="37">
        <f>F191*E191</f>
        <v>0</v>
      </c>
      <c r="H191" s="37"/>
      <c r="I191" s="37"/>
      <c r="J191" s="37"/>
    </row>
    <row r="192" spans="1:10" s="75" customFormat="1" ht="12.75">
      <c r="A192" s="115"/>
      <c r="B192" s="117" t="s">
        <v>311</v>
      </c>
      <c r="C192" s="115" t="str">
        <f>A190</f>
        <v xml:space="preserve">     Stavební díl : 713 - Izolace tepelné (pokud nejsou součástí skladby)</v>
      </c>
      <c r="D192" s="116"/>
      <c r="E192" s="74"/>
      <c r="F192" s="74"/>
      <c r="G192" s="74"/>
      <c r="H192" s="74">
        <f>SUM(G191:G191)</f>
        <v>0</v>
      </c>
      <c r="I192" s="74"/>
      <c r="J192" s="74"/>
    </row>
    <row r="193" spans="1:10" s="41" customFormat="1" ht="12.75">
      <c r="A193" s="120"/>
      <c r="B193" s="120"/>
      <c r="C193" s="120"/>
      <c r="D193" s="121"/>
      <c r="E193" s="73"/>
      <c r="F193" s="73"/>
      <c r="G193" s="73"/>
      <c r="H193" s="73"/>
      <c r="I193" s="73"/>
      <c r="J193" s="73"/>
    </row>
    <row r="194" spans="1:10" s="75" customFormat="1" ht="12.75">
      <c r="A194" s="118" t="s">
        <v>143</v>
      </c>
      <c r="B194" s="118"/>
      <c r="C194" s="118"/>
      <c r="D194" s="119"/>
      <c r="E194" s="49"/>
      <c r="F194" s="49"/>
      <c r="G194" s="49"/>
      <c r="H194" s="49"/>
      <c r="I194" s="49"/>
      <c r="J194" s="49"/>
    </row>
    <row r="195" spans="1:10" s="41" customFormat="1" ht="12.75">
      <c r="A195" s="35"/>
      <c r="B195" s="79"/>
      <c r="C195" s="43"/>
      <c r="D195" s="42"/>
      <c r="E195" s="37"/>
      <c r="F195" s="37"/>
      <c r="G195" s="37">
        <f>F195*E195</f>
        <v>0</v>
      </c>
      <c r="H195" s="37"/>
      <c r="I195" s="37"/>
      <c r="J195" s="37"/>
    </row>
    <row r="196" spans="1:10" s="41" customFormat="1" ht="12.75">
      <c r="A196" s="35"/>
      <c r="B196" s="79"/>
      <c r="C196" s="43"/>
      <c r="D196" s="42"/>
      <c r="E196" s="37"/>
      <c r="F196" s="37"/>
      <c r="G196" s="37">
        <f>F196*E196</f>
        <v>0</v>
      </c>
      <c r="H196" s="37"/>
      <c r="I196" s="37"/>
      <c r="J196" s="37"/>
    </row>
    <row r="197" spans="1:10" s="41" customFormat="1" ht="12.75">
      <c r="A197" s="35"/>
      <c r="B197" s="79"/>
      <c r="C197" s="43"/>
      <c r="D197" s="42"/>
      <c r="E197" s="37"/>
      <c r="F197" s="37"/>
      <c r="G197" s="37">
        <f>F197*E197</f>
        <v>0</v>
      </c>
      <c r="H197" s="37"/>
      <c r="I197" s="37"/>
      <c r="J197" s="37"/>
    </row>
    <row r="198" spans="1:10" s="75" customFormat="1" ht="12.75">
      <c r="A198" s="115"/>
      <c r="B198" s="117" t="s">
        <v>311</v>
      </c>
      <c r="C198" s="115" t="str">
        <f>A194</f>
        <v xml:space="preserve">     Stavební díl : 714 - Izolace akustické (pokud nejsou  součástí skladby)</v>
      </c>
      <c r="D198" s="116"/>
      <c r="E198" s="74"/>
      <c r="F198" s="74"/>
      <c r="G198" s="74"/>
      <c r="H198" s="74">
        <f>SUM(G195:G197)</f>
        <v>0</v>
      </c>
      <c r="I198" s="74"/>
      <c r="J198" s="74"/>
    </row>
    <row r="199" spans="1:10" s="41" customFormat="1" ht="12.75">
      <c r="A199" s="120"/>
      <c r="B199" s="120"/>
      <c r="C199" s="120"/>
      <c r="D199" s="121"/>
      <c r="E199" s="73"/>
      <c r="F199" s="73"/>
      <c r="G199" s="73"/>
      <c r="H199" s="73"/>
      <c r="I199" s="73"/>
      <c r="J199" s="73"/>
    </row>
    <row r="200" spans="1:10" s="75" customFormat="1" ht="12.75">
      <c r="A200" s="118" t="s">
        <v>144</v>
      </c>
      <c r="B200" s="118"/>
      <c r="C200" s="118"/>
      <c r="D200" s="119"/>
      <c r="E200" s="49"/>
      <c r="F200" s="49"/>
      <c r="G200" s="49"/>
      <c r="H200" s="49"/>
      <c r="I200" s="49"/>
      <c r="J200" s="49"/>
    </row>
    <row r="201" spans="1:10" s="41" customFormat="1" ht="12.75">
      <c r="A201" s="35"/>
      <c r="B201" s="79"/>
      <c r="C201" s="43"/>
      <c r="D201" s="42"/>
      <c r="E201" s="37"/>
      <c r="F201" s="37"/>
      <c r="G201" s="37">
        <f>F201*E201</f>
        <v>0</v>
      </c>
      <c r="H201" s="37"/>
      <c r="I201" s="37"/>
      <c r="J201" s="37"/>
    </row>
    <row r="202" spans="1:10" s="41" customFormat="1" ht="12.75">
      <c r="A202" s="35"/>
      <c r="B202" s="79"/>
      <c r="C202" s="43"/>
      <c r="D202" s="42"/>
      <c r="E202" s="37"/>
      <c r="F202" s="37"/>
      <c r="G202" s="37">
        <f>F202*E202</f>
        <v>0</v>
      </c>
      <c r="H202" s="37"/>
      <c r="I202" s="37"/>
      <c r="J202" s="37"/>
    </row>
    <row r="203" spans="1:10" s="41" customFormat="1" ht="12.75">
      <c r="A203" s="35"/>
      <c r="B203" s="79"/>
      <c r="C203" s="43"/>
      <c r="D203" s="42"/>
      <c r="E203" s="37"/>
      <c r="F203" s="37"/>
      <c r="G203" s="37">
        <f>F203*E203</f>
        <v>0</v>
      </c>
      <c r="H203" s="37"/>
      <c r="I203" s="37"/>
      <c r="J203" s="37"/>
    </row>
    <row r="204" spans="1:10" s="75" customFormat="1" ht="12.75">
      <c r="A204" s="115"/>
      <c r="B204" s="117" t="s">
        <v>311</v>
      </c>
      <c r="C204" s="115" t="str">
        <f>A200</f>
        <v xml:space="preserve">     Stavební díl : 715 - Izolace proti chemickým vlivům (pokud nejsou součástí skladby)</v>
      </c>
      <c r="D204" s="116"/>
      <c r="E204" s="74"/>
      <c r="F204" s="74"/>
      <c r="G204" s="74"/>
      <c r="H204" s="74">
        <f>SUM(G201:G203)</f>
        <v>0</v>
      </c>
      <c r="I204" s="74"/>
      <c r="J204" s="74"/>
    </row>
    <row r="205" spans="1:10" s="41" customFormat="1" ht="12.75">
      <c r="A205" s="120"/>
      <c r="B205" s="120"/>
      <c r="C205" s="120"/>
      <c r="D205" s="121"/>
      <c r="E205" s="73"/>
      <c r="F205" s="73"/>
      <c r="G205" s="73"/>
      <c r="H205" s="73"/>
      <c r="I205" s="73"/>
      <c r="J205" s="73"/>
    </row>
    <row r="206" spans="1:10" s="75" customFormat="1" ht="12.75">
      <c r="A206" s="118" t="s">
        <v>139</v>
      </c>
      <c r="B206" s="118"/>
      <c r="C206" s="118"/>
      <c r="D206" s="119"/>
      <c r="E206" s="49"/>
      <c r="F206" s="49"/>
      <c r="G206" s="49"/>
      <c r="H206" s="49"/>
      <c r="I206" s="49"/>
      <c r="J206" s="49"/>
    </row>
    <row r="207" spans="1:10" s="41" customFormat="1" ht="12.75">
      <c r="A207" s="35"/>
      <c r="B207" s="79"/>
      <c r="C207" s="43"/>
      <c r="D207" s="42"/>
      <c r="E207" s="37"/>
      <c r="F207" s="37"/>
      <c r="G207" s="37">
        <f>F207*E207</f>
        <v>0</v>
      </c>
      <c r="H207" s="37"/>
      <c r="I207" s="37"/>
      <c r="J207" s="37"/>
    </row>
    <row r="208" spans="1:10" s="41" customFormat="1" ht="12.75">
      <c r="A208" s="35"/>
      <c r="B208" s="79"/>
      <c r="C208" s="43"/>
      <c r="D208" s="42"/>
      <c r="E208" s="37"/>
      <c r="F208" s="37"/>
      <c r="G208" s="37">
        <f>F208*E208</f>
        <v>0</v>
      </c>
      <c r="H208" s="37"/>
      <c r="I208" s="37"/>
      <c r="J208" s="37"/>
    </row>
    <row r="209" spans="1:10" s="41" customFormat="1" ht="12.75">
      <c r="A209" s="35"/>
      <c r="B209" s="79"/>
      <c r="C209" s="43"/>
      <c r="D209" s="42"/>
      <c r="E209" s="37"/>
      <c r="F209" s="37"/>
      <c r="G209" s="37">
        <f>F209*E209</f>
        <v>0</v>
      </c>
      <c r="H209" s="37"/>
      <c r="I209" s="37"/>
      <c r="J209" s="37"/>
    </row>
    <row r="210" spans="1:10" s="75" customFormat="1" ht="12.75">
      <c r="A210" s="115"/>
      <c r="B210" s="117" t="s">
        <v>311</v>
      </c>
      <c r="C210" s="115" t="str">
        <f>A206</f>
        <v xml:space="preserve">     Stavební díl : 721 - Zdravotechnické instalace</v>
      </c>
      <c r="D210" s="116"/>
      <c r="E210" s="74"/>
      <c r="F210" s="74"/>
      <c r="G210" s="74"/>
      <c r="H210" s="74">
        <f>SUM(G207:G209)</f>
        <v>0</v>
      </c>
      <c r="I210" s="74"/>
      <c r="J210" s="74"/>
    </row>
    <row r="211" spans="1:10" s="41" customFormat="1" ht="12.75">
      <c r="A211" s="120"/>
      <c r="B211" s="120"/>
      <c r="C211" s="120"/>
      <c r="D211" s="121"/>
      <c r="E211" s="73"/>
      <c r="F211" s="73"/>
      <c r="G211" s="73"/>
      <c r="H211" s="73"/>
      <c r="I211" s="73"/>
      <c r="J211" s="73"/>
    </row>
    <row r="212" spans="1:10" s="75" customFormat="1" ht="12.75">
      <c r="A212" s="118" t="s">
        <v>138</v>
      </c>
      <c r="B212" s="118"/>
      <c r="C212" s="118"/>
      <c r="D212" s="119"/>
      <c r="E212" s="49"/>
      <c r="F212" s="49"/>
      <c r="G212" s="49"/>
      <c r="H212" s="49"/>
      <c r="I212" s="49"/>
      <c r="J212" s="49"/>
    </row>
    <row r="213" spans="1:10" s="41" customFormat="1" ht="12.75">
      <c r="A213" s="35"/>
      <c r="B213" s="79"/>
      <c r="C213" s="43"/>
      <c r="D213" s="42"/>
      <c r="E213" s="37"/>
      <c r="F213" s="37"/>
      <c r="G213" s="37">
        <f>F213*E213</f>
        <v>0</v>
      </c>
      <c r="H213" s="37"/>
      <c r="I213" s="37"/>
      <c r="J213" s="37"/>
    </row>
    <row r="214" spans="1:10" s="41" customFormat="1" ht="12.75">
      <c r="A214" s="35"/>
      <c r="B214" s="79"/>
      <c r="C214" s="43"/>
      <c r="D214" s="42"/>
      <c r="E214" s="37"/>
      <c r="F214" s="37"/>
      <c r="G214" s="37">
        <f>F214*E214</f>
        <v>0</v>
      </c>
      <c r="H214" s="37"/>
      <c r="I214" s="37"/>
      <c r="J214" s="37"/>
    </row>
    <row r="215" spans="1:10" s="41" customFormat="1" ht="12.75">
      <c r="A215" s="35"/>
      <c r="B215" s="79"/>
      <c r="C215" s="43"/>
      <c r="D215" s="42"/>
      <c r="E215" s="37"/>
      <c r="F215" s="37"/>
      <c r="G215" s="37">
        <f>F215*E215</f>
        <v>0</v>
      </c>
      <c r="H215" s="37"/>
      <c r="I215" s="37"/>
      <c r="J215" s="37"/>
    </row>
    <row r="216" spans="1:10" s="75" customFormat="1" ht="12.75">
      <c r="A216" s="115"/>
      <c r="B216" s="117" t="s">
        <v>311</v>
      </c>
      <c r="C216" s="115" t="str">
        <f>A212</f>
        <v xml:space="preserve">     Stavební díl : 723 - Rozvody plynu</v>
      </c>
      <c r="D216" s="116"/>
      <c r="E216" s="74"/>
      <c r="F216" s="74"/>
      <c r="G216" s="74"/>
      <c r="H216" s="74">
        <f>SUM(G213:G215)</f>
        <v>0</v>
      </c>
      <c r="I216" s="74"/>
      <c r="J216" s="74"/>
    </row>
    <row r="217" spans="1:10" s="41" customFormat="1" ht="12.75">
      <c r="A217" s="120"/>
      <c r="B217" s="120"/>
      <c r="C217" s="120"/>
      <c r="D217" s="121"/>
      <c r="E217" s="73"/>
      <c r="F217" s="73"/>
      <c r="G217" s="73"/>
      <c r="H217" s="73"/>
      <c r="I217" s="73"/>
      <c r="J217" s="73"/>
    </row>
    <row r="218" spans="1:10" s="75" customFormat="1" ht="12.75">
      <c r="A218" s="118" t="s">
        <v>137</v>
      </c>
      <c r="B218" s="118"/>
      <c r="C218" s="118"/>
      <c r="D218" s="119"/>
      <c r="E218" s="49"/>
      <c r="F218" s="49"/>
      <c r="G218" s="49"/>
      <c r="H218" s="49"/>
      <c r="I218" s="49"/>
      <c r="J218" s="49"/>
    </row>
    <row r="219" spans="1:10" s="41" customFormat="1" ht="12.75">
      <c r="A219" s="35"/>
      <c r="B219" s="79"/>
      <c r="C219" s="43"/>
      <c r="D219" s="42"/>
      <c r="E219" s="37"/>
      <c r="F219" s="37"/>
      <c r="G219" s="37">
        <f>F219*E219</f>
        <v>0</v>
      </c>
      <c r="H219" s="37"/>
      <c r="I219" s="37"/>
      <c r="J219" s="37"/>
    </row>
    <row r="220" spans="1:10" s="41" customFormat="1" ht="12.75">
      <c r="A220" s="35"/>
      <c r="B220" s="79"/>
      <c r="C220" s="43"/>
      <c r="D220" s="42"/>
      <c r="E220" s="37"/>
      <c r="F220" s="37"/>
      <c r="G220" s="37">
        <f>F220*E220</f>
        <v>0</v>
      </c>
      <c r="H220" s="37"/>
      <c r="I220" s="37"/>
      <c r="J220" s="37"/>
    </row>
    <row r="221" spans="1:10" s="41" customFormat="1" ht="12.75">
      <c r="A221" s="35"/>
      <c r="B221" s="79"/>
      <c r="C221" s="43"/>
      <c r="D221" s="42"/>
      <c r="E221" s="37"/>
      <c r="F221" s="37"/>
      <c r="G221" s="37">
        <f>F221*E221</f>
        <v>0</v>
      </c>
      <c r="H221" s="37"/>
      <c r="I221" s="37"/>
      <c r="J221" s="37"/>
    </row>
    <row r="222" spans="1:10" s="75" customFormat="1" ht="12.75">
      <c r="A222" s="115"/>
      <c r="B222" s="117" t="s">
        <v>311</v>
      </c>
      <c r="C222" s="115" t="str">
        <f>A218</f>
        <v xml:space="preserve">     Stavební díl : 731 - Ústřední vytápění</v>
      </c>
      <c r="D222" s="116"/>
      <c r="E222" s="74"/>
      <c r="F222" s="74"/>
      <c r="G222" s="74"/>
      <c r="H222" s="74">
        <f>SUM(G219:G221)</f>
        <v>0</v>
      </c>
      <c r="I222" s="74"/>
      <c r="J222" s="74"/>
    </row>
    <row r="223" spans="1:10" s="41" customFormat="1" ht="12.75">
      <c r="A223" s="120"/>
      <c r="B223" s="120"/>
      <c r="C223" s="120"/>
      <c r="D223" s="121"/>
      <c r="E223" s="73"/>
      <c r="F223" s="73"/>
      <c r="G223" s="73"/>
      <c r="H223" s="73"/>
      <c r="I223" s="73"/>
      <c r="J223" s="73"/>
    </row>
    <row r="224" spans="1:10" s="75" customFormat="1" ht="12.75">
      <c r="A224" s="118" t="s">
        <v>136</v>
      </c>
      <c r="B224" s="118"/>
      <c r="C224" s="118"/>
      <c r="D224" s="119"/>
      <c r="E224" s="49"/>
      <c r="F224" s="49"/>
      <c r="G224" s="49"/>
      <c r="H224" s="49"/>
      <c r="I224" s="49"/>
      <c r="J224" s="49"/>
    </row>
    <row r="225" spans="1:10" s="41" customFormat="1" ht="12.75">
      <c r="A225" s="35"/>
      <c r="B225" s="79"/>
      <c r="C225" s="43"/>
      <c r="D225" s="42"/>
      <c r="E225" s="37"/>
      <c r="F225" s="37"/>
      <c r="G225" s="37">
        <f>F225*E225</f>
        <v>0</v>
      </c>
      <c r="H225" s="37"/>
      <c r="I225" s="37"/>
      <c r="J225" s="37"/>
    </row>
    <row r="226" spans="1:10" s="41" customFormat="1" ht="12.75">
      <c r="A226" s="35"/>
      <c r="B226" s="79"/>
      <c r="C226" s="43"/>
      <c r="D226" s="42"/>
      <c r="E226" s="37"/>
      <c r="F226" s="37"/>
      <c r="G226" s="37">
        <f aca="true" t="shared" si="5" ref="G226:G284">F226*E226</f>
        <v>0</v>
      </c>
      <c r="H226" s="37"/>
      <c r="I226" s="37"/>
      <c r="J226" s="37"/>
    </row>
    <row r="227" spans="1:10" s="41" customFormat="1" ht="12.75">
      <c r="A227" s="35"/>
      <c r="B227" s="79"/>
      <c r="C227" s="43"/>
      <c r="D227" s="42"/>
      <c r="E227" s="37"/>
      <c r="F227" s="37"/>
      <c r="G227" s="37">
        <f t="shared" si="5"/>
        <v>0</v>
      </c>
      <c r="H227" s="37"/>
      <c r="I227" s="37"/>
      <c r="J227" s="37"/>
    </row>
    <row r="228" spans="1:10" s="75" customFormat="1" ht="12.75">
      <c r="A228" s="115"/>
      <c r="B228" s="117" t="s">
        <v>311</v>
      </c>
      <c r="C228" s="115" t="str">
        <f>A224</f>
        <v xml:space="preserve">     Stavební díl : 762 - Konstrukce tesařské</v>
      </c>
      <c r="D228" s="116"/>
      <c r="E228" s="74"/>
      <c r="F228" s="74"/>
      <c r="G228" s="74"/>
      <c r="H228" s="74">
        <f>SUM(G225:G227)</f>
        <v>0</v>
      </c>
      <c r="I228" s="74"/>
      <c r="J228" s="74"/>
    </row>
    <row r="229" spans="1:10" s="41" customFormat="1" ht="12.75">
      <c r="A229" s="120"/>
      <c r="B229" s="120"/>
      <c r="C229" s="120"/>
      <c r="D229" s="121"/>
      <c r="E229" s="73"/>
      <c r="F229" s="73"/>
      <c r="G229" s="73"/>
      <c r="H229" s="73"/>
      <c r="I229" s="73"/>
      <c r="J229" s="73"/>
    </row>
    <row r="230" spans="1:10" s="75" customFormat="1" ht="12.75">
      <c r="A230" s="118" t="s">
        <v>113</v>
      </c>
      <c r="B230" s="118"/>
      <c r="C230" s="118"/>
      <c r="D230" s="119"/>
      <c r="E230" s="37"/>
      <c r="F230" s="37"/>
      <c r="G230" s="37"/>
      <c r="H230" s="49"/>
      <c r="I230" s="49"/>
      <c r="J230" s="49"/>
    </row>
    <row r="231" spans="1:10" s="75" customFormat="1" ht="26.4">
      <c r="A231" s="115"/>
      <c r="B231" s="48" t="s">
        <v>171</v>
      </c>
      <c r="C231" s="40" t="s">
        <v>461</v>
      </c>
      <c r="D231" s="35" t="s">
        <v>306</v>
      </c>
      <c r="E231" s="37"/>
      <c r="F231" s="37">
        <v>553.86</v>
      </c>
      <c r="G231" s="37">
        <f t="shared" si="5"/>
        <v>0</v>
      </c>
      <c r="H231" s="74"/>
      <c r="I231" s="74"/>
      <c r="J231" s="74"/>
    </row>
    <row r="232" spans="1:10" s="75" customFormat="1" ht="26.4">
      <c r="A232" s="115"/>
      <c r="B232" s="48" t="s">
        <v>172</v>
      </c>
      <c r="C232" s="40" t="s">
        <v>462</v>
      </c>
      <c r="D232" s="35" t="s">
        <v>306</v>
      </c>
      <c r="E232" s="37"/>
      <c r="F232" s="37">
        <v>519.5880000000001</v>
      </c>
      <c r="G232" s="37">
        <f t="shared" si="5"/>
        <v>0</v>
      </c>
      <c r="H232" s="74"/>
      <c r="I232" s="74"/>
      <c r="J232" s="74"/>
    </row>
    <row r="233" spans="1:10" s="75" customFormat="1" ht="12.75">
      <c r="A233" s="115"/>
      <c r="B233" s="48" t="s">
        <v>173</v>
      </c>
      <c r="C233" s="40" t="s">
        <v>174</v>
      </c>
      <c r="D233" s="35" t="s">
        <v>306</v>
      </c>
      <c r="E233" s="37"/>
      <c r="F233" s="37">
        <v>45</v>
      </c>
      <c r="G233" s="37">
        <f t="shared" si="5"/>
        <v>0</v>
      </c>
      <c r="H233" s="74"/>
      <c r="I233" s="74"/>
      <c r="J233" s="74"/>
    </row>
    <row r="234" spans="1:10" s="75" customFormat="1" ht="12.75">
      <c r="A234" s="115"/>
      <c r="B234" s="48" t="s">
        <v>175</v>
      </c>
      <c r="C234" s="40" t="s">
        <v>460</v>
      </c>
      <c r="D234" s="35" t="s">
        <v>277</v>
      </c>
      <c r="E234" s="37"/>
      <c r="F234" s="37">
        <v>1200</v>
      </c>
      <c r="G234" s="37">
        <f t="shared" si="5"/>
        <v>0</v>
      </c>
      <c r="H234" s="74"/>
      <c r="I234" s="74"/>
      <c r="J234" s="74"/>
    </row>
    <row r="235" spans="1:10" s="75" customFormat="1" ht="12.75">
      <c r="A235" s="115"/>
      <c r="B235" s="117" t="s">
        <v>311</v>
      </c>
      <c r="C235" s="115" t="str">
        <f>A230</f>
        <v xml:space="preserve">     Stavební díl : 763 - Montované konstrukce - dřevostavby, sádrokartony</v>
      </c>
      <c r="D235" s="116"/>
      <c r="E235" s="74"/>
      <c r="F235" s="74"/>
      <c r="G235" s="74"/>
      <c r="H235" s="74">
        <f>SUM(G230:G234)</f>
        <v>0</v>
      </c>
      <c r="I235" s="74"/>
      <c r="J235" s="74"/>
    </row>
    <row r="236" spans="1:10" s="41" customFormat="1" ht="12.75">
      <c r="A236" s="120"/>
      <c r="B236" s="120"/>
      <c r="C236" s="120"/>
      <c r="D236" s="121"/>
      <c r="E236" s="73"/>
      <c r="F236" s="73"/>
      <c r="G236" s="73"/>
      <c r="H236" s="73"/>
      <c r="I236" s="73"/>
      <c r="J236" s="73"/>
    </row>
    <row r="237" spans="1:10" s="75" customFormat="1" ht="12.75">
      <c r="A237" s="118" t="s">
        <v>133</v>
      </c>
      <c r="B237" s="118"/>
      <c r="C237" s="118"/>
      <c r="D237" s="119"/>
      <c r="E237" s="49"/>
      <c r="F237" s="49"/>
      <c r="G237" s="49"/>
      <c r="H237" s="49"/>
      <c r="I237" s="49"/>
      <c r="J237" s="49"/>
    </row>
    <row r="238" spans="1:10" s="41" customFormat="1" ht="12.75">
      <c r="A238" s="36"/>
      <c r="B238" s="4" t="s">
        <v>7</v>
      </c>
      <c r="C238" s="5" t="s">
        <v>391</v>
      </c>
      <c r="D238" s="4" t="s">
        <v>212</v>
      </c>
      <c r="E238" s="37"/>
      <c r="F238" s="37">
        <f>261*1.2</f>
        <v>313.2</v>
      </c>
      <c r="G238" s="37">
        <f t="shared" si="5"/>
        <v>0</v>
      </c>
      <c r="H238" s="37"/>
      <c r="I238" s="37"/>
      <c r="J238" s="37"/>
    </row>
    <row r="239" spans="1:10" s="41" customFormat="1" ht="12.75">
      <c r="A239" s="36"/>
      <c r="B239" s="4" t="s">
        <v>8</v>
      </c>
      <c r="C239" s="5" t="s">
        <v>390</v>
      </c>
      <c r="D239" s="4" t="s">
        <v>212</v>
      </c>
      <c r="E239" s="37"/>
      <c r="F239" s="37">
        <v>196</v>
      </c>
      <c r="G239" s="37">
        <f t="shared" si="5"/>
        <v>0</v>
      </c>
      <c r="H239" s="37"/>
      <c r="I239" s="37"/>
      <c r="J239" s="37"/>
    </row>
    <row r="240" spans="1:10" s="41" customFormat="1" ht="12.75">
      <c r="A240" s="36"/>
      <c r="B240" s="4" t="s">
        <v>9</v>
      </c>
      <c r="C240" s="5" t="s">
        <v>389</v>
      </c>
      <c r="D240" s="4" t="s">
        <v>212</v>
      </c>
      <c r="E240" s="37"/>
      <c r="F240" s="37">
        <f>197*1.05</f>
        <v>206.85000000000002</v>
      </c>
      <c r="G240" s="37">
        <f t="shared" si="5"/>
        <v>0</v>
      </c>
      <c r="H240" s="37"/>
      <c r="I240" s="37"/>
      <c r="J240" s="37"/>
    </row>
    <row r="241" spans="1:10" s="41" customFormat="1" ht="12.75">
      <c r="A241" s="36"/>
      <c r="B241" s="4" t="s">
        <v>10</v>
      </c>
      <c r="C241" s="5" t="s">
        <v>388</v>
      </c>
      <c r="D241" s="4" t="s">
        <v>212</v>
      </c>
      <c r="E241" s="37"/>
      <c r="F241" s="37">
        <f>376*1.2</f>
        <v>451.2</v>
      </c>
      <c r="G241" s="37">
        <f t="shared" si="5"/>
        <v>0</v>
      </c>
      <c r="H241" s="37"/>
      <c r="I241" s="37"/>
      <c r="J241" s="37"/>
    </row>
    <row r="242" spans="1:10" s="41" customFormat="1" ht="12.75">
      <c r="A242" s="36"/>
      <c r="B242" s="4" t="s">
        <v>11</v>
      </c>
      <c r="C242" s="5" t="s">
        <v>387</v>
      </c>
      <c r="D242" s="4" t="s">
        <v>277</v>
      </c>
      <c r="E242" s="37"/>
      <c r="F242" s="37">
        <f>510*1.2</f>
        <v>612</v>
      </c>
      <c r="G242" s="37">
        <f t="shared" si="5"/>
        <v>0</v>
      </c>
      <c r="H242" s="37"/>
      <c r="I242" s="37"/>
      <c r="J242" s="37"/>
    </row>
    <row r="243" spans="1:10" s="75" customFormat="1" ht="12.75">
      <c r="A243" s="115"/>
      <c r="B243" s="117" t="s">
        <v>311</v>
      </c>
      <c r="C243" s="115" t="str">
        <f>A237</f>
        <v xml:space="preserve">     Stavební díl : 764 - Konstrukce klempířské</v>
      </c>
      <c r="D243" s="116"/>
      <c r="E243" s="74"/>
      <c r="F243" s="74"/>
      <c r="G243" s="74"/>
      <c r="H243" s="74">
        <f>SUM(G238:G242)</f>
        <v>0</v>
      </c>
      <c r="I243" s="74"/>
      <c r="J243" s="74"/>
    </row>
    <row r="244" spans="1:10" s="41" customFormat="1" ht="12.75">
      <c r="A244" s="120"/>
      <c r="B244" s="120"/>
      <c r="C244" s="120"/>
      <c r="D244" s="121"/>
      <c r="E244" s="73"/>
      <c r="F244" s="73"/>
      <c r="G244" s="73"/>
      <c r="H244" s="73"/>
      <c r="I244" s="73"/>
      <c r="J244" s="73"/>
    </row>
    <row r="245" spans="1:10" s="75" customFormat="1" ht="12.75">
      <c r="A245" s="118" t="s">
        <v>135</v>
      </c>
      <c r="B245" s="118"/>
      <c r="C245" s="118"/>
      <c r="D245" s="119"/>
      <c r="E245" s="49"/>
      <c r="F245" s="49"/>
      <c r="G245" s="49"/>
      <c r="H245" s="49"/>
      <c r="I245" s="49"/>
      <c r="J245" s="49"/>
    </row>
    <row r="246" spans="1:10" s="41" customFormat="1" ht="12.75">
      <c r="A246" s="35"/>
      <c r="B246" s="79"/>
      <c r="C246" s="43"/>
      <c r="D246" s="42"/>
      <c r="E246" s="37"/>
      <c r="F246" s="37"/>
      <c r="G246" s="37">
        <f t="shared" si="5"/>
        <v>0</v>
      </c>
      <c r="H246" s="37"/>
      <c r="I246" s="37"/>
      <c r="J246" s="37"/>
    </row>
    <row r="247" spans="1:10" s="41" customFormat="1" ht="12.75">
      <c r="A247" s="35"/>
      <c r="B247" s="79"/>
      <c r="C247" s="43"/>
      <c r="D247" s="42"/>
      <c r="E247" s="37"/>
      <c r="F247" s="37"/>
      <c r="G247" s="37">
        <f t="shared" si="5"/>
        <v>0</v>
      </c>
      <c r="H247" s="37"/>
      <c r="I247" s="37"/>
      <c r="J247" s="37"/>
    </row>
    <row r="248" spans="1:10" s="41" customFormat="1" ht="12.75">
      <c r="A248" s="35"/>
      <c r="B248" s="79"/>
      <c r="C248" s="43"/>
      <c r="D248" s="42"/>
      <c r="E248" s="37"/>
      <c r="F248" s="37"/>
      <c r="G248" s="37">
        <f t="shared" si="5"/>
        <v>0</v>
      </c>
      <c r="H248" s="37"/>
      <c r="I248" s="37"/>
      <c r="J248" s="37"/>
    </row>
    <row r="249" spans="1:10" s="75" customFormat="1" ht="12.75">
      <c r="A249" s="115"/>
      <c r="B249" s="117" t="s">
        <v>311</v>
      </c>
      <c r="C249" s="115" t="str">
        <f>A245</f>
        <v xml:space="preserve">     Stavební díl : 765 - Krytiny tvrdé</v>
      </c>
      <c r="D249" s="116"/>
      <c r="E249" s="74"/>
      <c r="F249" s="74"/>
      <c r="G249" s="74"/>
      <c r="H249" s="74">
        <f>SUM(G246:G248)</f>
        <v>0</v>
      </c>
      <c r="I249" s="74"/>
      <c r="J249" s="74"/>
    </row>
    <row r="250" spans="1:10" s="41" customFormat="1" ht="12.75">
      <c r="A250" s="120"/>
      <c r="B250" s="120"/>
      <c r="C250" s="120"/>
      <c r="D250" s="121"/>
      <c r="E250" s="73"/>
      <c r="F250" s="73"/>
      <c r="G250" s="73"/>
      <c r="H250" s="73"/>
      <c r="I250" s="73"/>
      <c r="J250" s="73"/>
    </row>
    <row r="251" spans="1:10" s="75" customFormat="1" ht="12.75">
      <c r="A251" s="118" t="s">
        <v>132</v>
      </c>
      <c r="B251" s="118"/>
      <c r="C251" s="118"/>
      <c r="D251" s="119"/>
      <c r="E251" s="49"/>
      <c r="F251" s="49"/>
      <c r="G251" s="49"/>
      <c r="H251" s="49"/>
      <c r="I251" s="49"/>
      <c r="J251" s="49"/>
    </row>
    <row r="252" spans="1:10" s="124" customFormat="1" ht="26.4">
      <c r="A252" s="123"/>
      <c r="B252" s="4" t="s">
        <v>300</v>
      </c>
      <c r="C252" s="5" t="s">
        <v>179</v>
      </c>
      <c r="D252" s="4" t="s">
        <v>277</v>
      </c>
      <c r="E252" s="37"/>
      <c r="F252" s="37">
        <v>10500</v>
      </c>
      <c r="G252" s="37">
        <f t="shared" si="5"/>
        <v>0</v>
      </c>
      <c r="H252" s="37"/>
      <c r="I252" s="37"/>
      <c r="J252" s="37"/>
    </row>
    <row r="253" spans="1:10" s="124" customFormat="1" ht="26.4">
      <c r="A253" s="123"/>
      <c r="B253" s="35" t="s">
        <v>299</v>
      </c>
      <c r="C253" s="40" t="s">
        <v>176</v>
      </c>
      <c r="D253" s="35" t="s">
        <v>277</v>
      </c>
      <c r="E253" s="37"/>
      <c r="F253" s="37">
        <v>5500</v>
      </c>
      <c r="G253" s="37">
        <f t="shared" si="5"/>
        <v>0</v>
      </c>
      <c r="H253" s="37"/>
      <c r="I253" s="37"/>
      <c r="J253" s="37"/>
    </row>
    <row r="254" spans="1:10" s="124" customFormat="1" ht="26.4">
      <c r="A254" s="123"/>
      <c r="B254" s="35" t="s">
        <v>263</v>
      </c>
      <c r="C254" s="40" t="s">
        <v>177</v>
      </c>
      <c r="D254" s="35" t="s">
        <v>277</v>
      </c>
      <c r="E254" s="37"/>
      <c r="F254" s="37">
        <v>4500</v>
      </c>
      <c r="G254" s="37">
        <f t="shared" si="5"/>
        <v>0</v>
      </c>
      <c r="H254" s="37"/>
      <c r="I254" s="37"/>
      <c r="J254" s="37"/>
    </row>
    <row r="255" spans="1:10" s="41" customFormat="1" ht="26.4">
      <c r="A255" s="36"/>
      <c r="B255" s="35" t="s">
        <v>264</v>
      </c>
      <c r="C255" s="40" t="s">
        <v>178</v>
      </c>
      <c r="D255" s="35" t="s">
        <v>277</v>
      </c>
      <c r="E255" s="37"/>
      <c r="F255" s="37">
        <v>4500</v>
      </c>
      <c r="G255" s="37">
        <f t="shared" si="5"/>
        <v>0</v>
      </c>
      <c r="H255" s="37"/>
      <c r="I255" s="37"/>
      <c r="J255" s="37"/>
    </row>
    <row r="256" spans="1:10" s="41" customFormat="1" ht="12.75">
      <c r="A256" s="36"/>
      <c r="B256" s="35" t="s">
        <v>265</v>
      </c>
      <c r="C256" s="40" t="s">
        <v>392</v>
      </c>
      <c r="D256" s="35" t="s">
        <v>212</v>
      </c>
      <c r="E256" s="37"/>
      <c r="F256" s="37">
        <v>765</v>
      </c>
      <c r="G256" s="37">
        <f t="shared" si="5"/>
        <v>0</v>
      </c>
      <c r="H256" s="37"/>
      <c r="I256" s="37"/>
      <c r="J256" s="37"/>
    </row>
    <row r="257" spans="1:10" s="124" customFormat="1" ht="26.4">
      <c r="A257" s="123"/>
      <c r="B257" s="35" t="s">
        <v>299</v>
      </c>
      <c r="C257" s="40" t="s">
        <v>406</v>
      </c>
      <c r="D257" s="35" t="s">
        <v>277</v>
      </c>
      <c r="E257" s="37"/>
      <c r="F257" s="37">
        <v>10500</v>
      </c>
      <c r="G257" s="37">
        <f t="shared" si="5"/>
        <v>0</v>
      </c>
      <c r="H257" s="37"/>
      <c r="I257" s="37"/>
      <c r="J257" s="37"/>
    </row>
    <row r="258" spans="1:10" s="75" customFormat="1" ht="12.75">
      <c r="A258" s="115"/>
      <c r="B258" s="117" t="s">
        <v>311</v>
      </c>
      <c r="C258" s="115" t="str">
        <f>A251</f>
        <v xml:space="preserve">     Stavební díl : 766 - Konstrukce truhlářské</v>
      </c>
      <c r="D258" s="116"/>
      <c r="E258" s="74"/>
      <c r="F258" s="74"/>
      <c r="G258" s="74"/>
      <c r="H258" s="74">
        <f>SUM(G252:G257)</f>
        <v>0</v>
      </c>
      <c r="I258" s="74"/>
      <c r="J258" s="74"/>
    </row>
    <row r="259" spans="1:10" s="41" customFormat="1" ht="12.75">
      <c r="A259" s="120"/>
      <c r="B259" s="120"/>
      <c r="C259" s="120"/>
      <c r="D259" s="121"/>
      <c r="E259" s="73"/>
      <c r="F259" s="73"/>
      <c r="G259" s="73"/>
      <c r="H259" s="73"/>
      <c r="I259" s="73"/>
      <c r="J259" s="73"/>
    </row>
    <row r="260" spans="1:10" s="75" customFormat="1" ht="12.75">
      <c r="A260" s="118" t="s">
        <v>134</v>
      </c>
      <c r="B260" s="118"/>
      <c r="C260" s="118"/>
      <c r="D260" s="119"/>
      <c r="E260" s="49"/>
      <c r="F260" s="49"/>
      <c r="G260" s="49"/>
      <c r="H260" s="37"/>
      <c r="I260" s="37"/>
      <c r="J260" s="37"/>
    </row>
    <row r="261" spans="1:10" s="41" customFormat="1" ht="12.75">
      <c r="A261" s="36"/>
      <c r="B261" s="4" t="s">
        <v>397</v>
      </c>
      <c r="C261" s="5" t="s">
        <v>407</v>
      </c>
      <c r="D261" s="4" t="s">
        <v>277</v>
      </c>
      <c r="E261" s="37"/>
      <c r="F261" s="37">
        <v>2130</v>
      </c>
      <c r="G261" s="126">
        <f t="shared" si="5"/>
        <v>0</v>
      </c>
      <c r="H261" s="37"/>
      <c r="I261" s="37"/>
      <c r="J261" s="37"/>
    </row>
    <row r="262" spans="1:10" s="41" customFormat="1" ht="12.75">
      <c r="A262" s="36"/>
      <c r="B262" s="4" t="s">
        <v>398</v>
      </c>
      <c r="C262" s="5" t="s">
        <v>408</v>
      </c>
      <c r="D262" s="4" t="s">
        <v>277</v>
      </c>
      <c r="E262" s="37"/>
      <c r="F262" s="37">
        <v>77922</v>
      </c>
      <c r="G262" s="41">
        <f t="shared" si="5"/>
        <v>0</v>
      </c>
      <c r="H262" s="37"/>
      <c r="I262" s="37"/>
      <c r="J262" s="37"/>
    </row>
    <row r="263" spans="1:10" s="41" customFormat="1" ht="12.75">
      <c r="A263" s="36"/>
      <c r="B263" s="4" t="s">
        <v>399</v>
      </c>
      <c r="C263" s="5" t="s">
        <v>409</v>
      </c>
      <c r="D263" s="4" t="s">
        <v>277</v>
      </c>
      <c r="E263" s="37"/>
      <c r="F263" s="37">
        <v>2468</v>
      </c>
      <c r="G263" s="37">
        <f t="shared" si="5"/>
        <v>0</v>
      </c>
      <c r="H263" s="37"/>
      <c r="I263" s="37"/>
      <c r="J263" s="37"/>
    </row>
    <row r="264" spans="1:10" s="41" customFormat="1" ht="12.75">
      <c r="A264" s="36"/>
      <c r="B264" s="4" t="s">
        <v>400</v>
      </c>
      <c r="C264" s="5" t="s">
        <v>410</v>
      </c>
      <c r="D264" s="4" t="s">
        <v>277</v>
      </c>
      <c r="E264" s="37"/>
      <c r="F264" s="37">
        <v>947</v>
      </c>
      <c r="G264" s="37">
        <f t="shared" si="5"/>
        <v>0</v>
      </c>
      <c r="H264" s="37"/>
      <c r="I264" s="37"/>
      <c r="J264" s="37"/>
    </row>
    <row r="265" spans="1:10" s="41" customFormat="1" ht="12.75">
      <c r="A265" s="36"/>
      <c r="B265" s="4" t="s">
        <v>401</v>
      </c>
      <c r="C265" s="5" t="s">
        <v>411</v>
      </c>
      <c r="D265" s="4" t="s">
        <v>306</v>
      </c>
      <c r="E265" s="37"/>
      <c r="F265" s="37">
        <v>4968</v>
      </c>
      <c r="G265" s="37">
        <f t="shared" si="5"/>
        <v>0</v>
      </c>
      <c r="H265" s="37"/>
      <c r="I265" s="37"/>
      <c r="J265" s="37"/>
    </row>
    <row r="266" spans="1:10" s="41" customFormat="1" ht="12.75">
      <c r="A266" s="36"/>
      <c r="B266" s="4" t="s">
        <v>402</v>
      </c>
      <c r="C266" s="5" t="s">
        <v>412</v>
      </c>
      <c r="D266" s="4" t="s">
        <v>277</v>
      </c>
      <c r="E266" s="37"/>
      <c r="F266" s="37">
        <v>25000</v>
      </c>
      <c r="G266" s="37">
        <f t="shared" si="5"/>
        <v>0</v>
      </c>
      <c r="H266" s="37"/>
      <c r="I266" s="37"/>
      <c r="J266" s="37"/>
    </row>
    <row r="267" spans="1:10" s="41" customFormat="1" ht="12.75">
      <c r="A267" s="36"/>
      <c r="B267" s="4" t="s">
        <v>403</v>
      </c>
      <c r="C267" s="5" t="s">
        <v>413</v>
      </c>
      <c r="D267" s="4" t="s">
        <v>212</v>
      </c>
      <c r="E267" s="37"/>
      <c r="F267" s="37">
        <v>1450</v>
      </c>
      <c r="G267" s="37">
        <f t="shared" si="5"/>
        <v>0</v>
      </c>
      <c r="H267" s="37"/>
      <c r="I267" s="37"/>
      <c r="J267" s="37"/>
    </row>
    <row r="268" spans="1:10" s="41" customFormat="1" ht="12.75">
      <c r="A268" s="36"/>
      <c r="B268" s="4" t="s">
        <v>404</v>
      </c>
      <c r="C268" s="5" t="s">
        <v>414</v>
      </c>
      <c r="D268" s="4" t="s">
        <v>212</v>
      </c>
      <c r="E268" s="37"/>
      <c r="F268" s="37">
        <v>2840</v>
      </c>
      <c r="G268" s="37">
        <f t="shared" si="5"/>
        <v>0</v>
      </c>
      <c r="H268" s="37"/>
      <c r="I268" s="37"/>
      <c r="J268" s="37"/>
    </row>
    <row r="269" spans="1:10" s="41" customFormat="1" ht="12.75">
      <c r="A269" s="36"/>
      <c r="B269" s="4" t="s">
        <v>405</v>
      </c>
      <c r="C269" s="5" t="s">
        <v>415</v>
      </c>
      <c r="D269" s="4" t="s">
        <v>277</v>
      </c>
      <c r="E269" s="37"/>
      <c r="F269" s="37">
        <v>999</v>
      </c>
      <c r="G269" s="37">
        <f t="shared" si="5"/>
        <v>0</v>
      </c>
      <c r="H269" s="37"/>
      <c r="I269" s="37"/>
      <c r="J269" s="37"/>
    </row>
    <row r="270" spans="1:10" s="41" customFormat="1" ht="12.75">
      <c r="A270" s="36"/>
      <c r="B270" s="4" t="s">
        <v>205</v>
      </c>
      <c r="C270" s="5" t="s">
        <v>459</v>
      </c>
      <c r="D270" s="4" t="s">
        <v>306</v>
      </c>
      <c r="E270" s="37"/>
      <c r="F270" s="37">
        <f>171031/2.4/2.15</f>
        <v>33145.542635658916</v>
      </c>
      <c r="G270" s="37">
        <f t="shared" si="5"/>
        <v>0</v>
      </c>
      <c r="H270" s="37"/>
      <c r="I270" s="37"/>
      <c r="J270" s="37"/>
    </row>
    <row r="271" spans="1:10" s="41" customFormat="1" ht="26.4">
      <c r="A271" s="36"/>
      <c r="B271" s="4" t="s">
        <v>206</v>
      </c>
      <c r="C271" s="5" t="s">
        <v>184</v>
      </c>
      <c r="D271" s="4" t="s">
        <v>212</v>
      </c>
      <c r="E271" s="37"/>
      <c r="F271" s="37">
        <v>3200</v>
      </c>
      <c r="G271" s="37">
        <f t="shared" si="5"/>
        <v>0</v>
      </c>
      <c r="H271" s="37"/>
      <c r="I271" s="37"/>
      <c r="J271" s="37"/>
    </row>
    <row r="272" spans="1:10" s="41" customFormat="1" ht="12.75">
      <c r="A272" s="36"/>
      <c r="B272" s="4" t="s">
        <v>207</v>
      </c>
      <c r="C272" s="5" t="s">
        <v>185</v>
      </c>
      <c r="D272" s="4" t="s">
        <v>212</v>
      </c>
      <c r="E272" s="37"/>
      <c r="F272" s="37">
        <v>4862</v>
      </c>
      <c r="G272" s="37">
        <f t="shared" si="5"/>
        <v>0</v>
      </c>
      <c r="H272" s="37"/>
      <c r="I272" s="37"/>
      <c r="J272" s="37"/>
    </row>
    <row r="273" spans="1:10" s="41" customFormat="1" ht="12.75">
      <c r="A273" s="36"/>
      <c r="B273" s="4" t="s">
        <v>208</v>
      </c>
      <c r="C273" s="5" t="s">
        <v>186</v>
      </c>
      <c r="D273" s="4" t="s">
        <v>212</v>
      </c>
      <c r="E273" s="37"/>
      <c r="F273" s="37">
        <f>1300*1.15</f>
        <v>1494.9999999999998</v>
      </c>
      <c r="G273" s="37">
        <f t="shared" si="5"/>
        <v>0</v>
      </c>
      <c r="H273" s="37"/>
      <c r="I273" s="37"/>
      <c r="J273" s="37"/>
    </row>
    <row r="274" spans="1:10" s="41" customFormat="1" ht="12.75">
      <c r="A274" s="36"/>
      <c r="B274" s="4" t="s">
        <v>338</v>
      </c>
      <c r="C274" s="5" t="s">
        <v>187</v>
      </c>
      <c r="D274" s="4" t="s">
        <v>212</v>
      </c>
      <c r="E274" s="37"/>
      <c r="F274" s="37">
        <v>3737</v>
      </c>
      <c r="G274" s="37">
        <f t="shared" si="5"/>
        <v>0</v>
      </c>
      <c r="H274" s="37"/>
      <c r="I274" s="37"/>
      <c r="J274" s="37"/>
    </row>
    <row r="275" spans="1:10" s="75" customFormat="1" ht="12.75">
      <c r="A275" s="115"/>
      <c r="B275" s="117" t="s">
        <v>311</v>
      </c>
      <c r="C275" s="115" t="str">
        <f>A260</f>
        <v xml:space="preserve">     Stavební díl : 767 - Konstrukce kovové</v>
      </c>
      <c r="D275" s="116"/>
      <c r="E275" s="74"/>
      <c r="F275" s="74"/>
      <c r="G275" s="74"/>
      <c r="H275" s="74">
        <f>SUM(G261:G274)</f>
        <v>0</v>
      </c>
      <c r="I275" s="74"/>
      <c r="J275" s="74"/>
    </row>
    <row r="276" spans="1:10" s="41" customFormat="1" ht="12.75">
      <c r="A276" s="120"/>
      <c r="B276" s="120"/>
      <c r="C276" s="120"/>
      <c r="D276" s="121"/>
      <c r="E276" s="73"/>
      <c r="F276" s="73"/>
      <c r="G276" s="73"/>
      <c r="H276" s="73"/>
      <c r="I276" s="73"/>
      <c r="J276" s="73"/>
    </row>
    <row r="277" spans="1:10" s="75" customFormat="1" ht="12.75">
      <c r="A277" s="118" t="s">
        <v>131</v>
      </c>
      <c r="B277" s="118"/>
      <c r="C277" s="118"/>
      <c r="D277" s="119"/>
      <c r="E277" s="49"/>
      <c r="F277" s="49"/>
      <c r="G277" s="49"/>
      <c r="H277" s="49"/>
      <c r="I277" s="49"/>
      <c r="J277" s="49"/>
    </row>
    <row r="278" spans="1:10" s="41" customFormat="1" ht="39.6">
      <c r="A278" s="35"/>
      <c r="B278" s="4" t="s">
        <v>294</v>
      </c>
      <c r="C278" s="5" t="s">
        <v>393</v>
      </c>
      <c r="D278" s="4" t="s">
        <v>306</v>
      </c>
      <c r="E278" s="37"/>
      <c r="F278" s="37">
        <v>3030</v>
      </c>
      <c r="G278" s="37">
        <f t="shared" si="5"/>
        <v>0</v>
      </c>
      <c r="H278" s="37"/>
      <c r="I278" s="37"/>
      <c r="J278" s="37"/>
    </row>
    <row r="279" spans="1:10" s="75" customFormat="1" ht="12.75">
      <c r="A279" s="115"/>
      <c r="B279" s="117" t="s">
        <v>311</v>
      </c>
      <c r="C279" s="115" t="str">
        <f>A277</f>
        <v xml:space="preserve">     Stavební díl : 768 - Výplně otvorů</v>
      </c>
      <c r="D279" s="116"/>
      <c r="E279" s="74"/>
      <c r="F279" s="74"/>
      <c r="G279" s="74"/>
      <c r="H279" s="74">
        <f>SUM(G278:G278)</f>
        <v>0</v>
      </c>
      <c r="I279" s="74"/>
      <c r="J279" s="74"/>
    </row>
    <row r="280" spans="1:10" s="41" customFormat="1" ht="12.75">
      <c r="A280" s="120"/>
      <c r="B280" s="120"/>
      <c r="C280" s="120"/>
      <c r="D280" s="121"/>
      <c r="E280" s="73"/>
      <c r="F280" s="73"/>
      <c r="G280" s="73"/>
      <c r="H280" s="73"/>
      <c r="I280" s="73"/>
      <c r="J280" s="73"/>
    </row>
    <row r="281" spans="1:10" s="75" customFormat="1" ht="12.75">
      <c r="A281" s="118" t="s">
        <v>122</v>
      </c>
      <c r="B281" s="118"/>
      <c r="C281" s="118"/>
      <c r="D281" s="119"/>
      <c r="E281" s="49"/>
      <c r="F281" s="49"/>
      <c r="G281" s="49"/>
      <c r="H281" s="49"/>
      <c r="I281" s="49"/>
      <c r="J281" s="49"/>
    </row>
    <row r="282" spans="1:10" s="41" customFormat="1" ht="12.75">
      <c r="A282" s="35"/>
      <c r="B282" s="78">
        <v>781471107</v>
      </c>
      <c r="C282" s="5" t="s">
        <v>14</v>
      </c>
      <c r="D282" s="4" t="s">
        <v>306</v>
      </c>
      <c r="E282" s="37"/>
      <c r="F282" s="37">
        <v>403</v>
      </c>
      <c r="G282" s="37">
        <f t="shared" si="5"/>
        <v>0</v>
      </c>
      <c r="H282" s="37"/>
      <c r="I282" s="37"/>
      <c r="J282" s="37"/>
    </row>
    <row r="283" spans="1:10" s="41" customFormat="1" ht="12.75">
      <c r="A283" s="35"/>
      <c r="B283" s="78">
        <v>597600001</v>
      </c>
      <c r="C283" s="5" t="s">
        <v>180</v>
      </c>
      <c r="D283" s="4" t="s">
        <v>306</v>
      </c>
      <c r="E283" s="37"/>
      <c r="F283" s="37">
        <v>350</v>
      </c>
      <c r="G283" s="37">
        <f t="shared" si="5"/>
        <v>0</v>
      </c>
      <c r="H283" s="37"/>
      <c r="I283" s="37"/>
      <c r="J283" s="37"/>
    </row>
    <row r="284" spans="1:10" s="41" customFormat="1" ht="12.75">
      <c r="A284" s="35"/>
      <c r="B284" s="78">
        <v>771470000</v>
      </c>
      <c r="C284" s="5" t="s">
        <v>181</v>
      </c>
      <c r="D284" s="4" t="s">
        <v>292</v>
      </c>
      <c r="E284" s="37"/>
      <c r="F284" s="37">
        <v>68</v>
      </c>
      <c r="G284" s="37">
        <f t="shared" si="5"/>
        <v>0</v>
      </c>
      <c r="H284" s="37"/>
      <c r="I284" s="37"/>
      <c r="J284" s="37"/>
    </row>
    <row r="285" spans="1:10" s="41" customFormat="1" ht="12.75">
      <c r="A285" s="129"/>
      <c r="B285" s="130"/>
      <c r="C285" s="131" t="s">
        <v>360</v>
      </c>
      <c r="D285" s="132"/>
      <c r="E285" s="133"/>
      <c r="F285" s="133"/>
      <c r="G285" s="133"/>
      <c r="H285" s="133"/>
      <c r="I285" s="133"/>
      <c r="J285" s="37"/>
    </row>
    <row r="286" spans="1:10" s="41" customFormat="1" ht="12.75">
      <c r="A286" s="35"/>
      <c r="B286" s="46" t="s">
        <v>253</v>
      </c>
      <c r="C286" s="5" t="s">
        <v>351</v>
      </c>
      <c r="D286" s="4" t="s">
        <v>306</v>
      </c>
      <c r="E286" s="37"/>
      <c r="F286" s="37">
        <v>398</v>
      </c>
      <c r="G286" s="37">
        <f>F286*E286</f>
        <v>0</v>
      </c>
      <c r="H286" s="37"/>
      <c r="I286" s="37" t="s">
        <v>360</v>
      </c>
      <c r="J286" s="37"/>
    </row>
    <row r="287" spans="1:10" s="41" customFormat="1" ht="12.75">
      <c r="A287" s="35"/>
      <c r="B287" s="46" t="s">
        <v>256</v>
      </c>
      <c r="C287" s="5" t="s">
        <v>352</v>
      </c>
      <c r="D287" s="4" t="s">
        <v>212</v>
      </c>
      <c r="E287" s="37"/>
      <c r="F287" s="37">
        <v>74</v>
      </c>
      <c r="G287" s="37">
        <f>F287*E287</f>
        <v>0</v>
      </c>
      <c r="H287" s="37"/>
      <c r="I287" s="37" t="s">
        <v>360</v>
      </c>
      <c r="J287" s="37"/>
    </row>
    <row r="288" spans="1:10" s="41" customFormat="1" ht="12.75">
      <c r="A288" s="35"/>
      <c r="B288" s="46" t="s">
        <v>330</v>
      </c>
      <c r="C288" s="5" t="s">
        <v>353</v>
      </c>
      <c r="D288" s="4" t="s">
        <v>306</v>
      </c>
      <c r="E288" s="37"/>
      <c r="F288" s="37">
        <v>400</v>
      </c>
      <c r="G288" s="37">
        <f>F288*E288</f>
        <v>0</v>
      </c>
      <c r="H288" s="37"/>
      <c r="I288" s="37" t="s">
        <v>360</v>
      </c>
      <c r="J288" s="37"/>
    </row>
    <row r="289" spans="1:10" s="41" customFormat="1" ht="12.75">
      <c r="A289" s="129"/>
      <c r="B289" s="130"/>
      <c r="C289" s="131" t="s">
        <v>361</v>
      </c>
      <c r="D289" s="132"/>
      <c r="E289" s="133"/>
      <c r="F289" s="133"/>
      <c r="G289" s="133"/>
      <c r="H289" s="133"/>
      <c r="I289" s="133"/>
      <c r="J289" s="37"/>
    </row>
    <row r="290" spans="1:10" s="41" customFormat="1" ht="12.75">
      <c r="A290" s="35"/>
      <c r="B290" s="46" t="s">
        <v>253</v>
      </c>
      <c r="C290" s="5" t="s">
        <v>351</v>
      </c>
      <c r="D290" s="4" t="s">
        <v>306</v>
      </c>
      <c r="E290" s="37"/>
      <c r="F290" s="37">
        <v>398</v>
      </c>
      <c r="G290" s="37">
        <f>F290*E290</f>
        <v>0</v>
      </c>
      <c r="H290" s="37"/>
      <c r="I290" s="37" t="s">
        <v>361</v>
      </c>
      <c r="J290" s="37"/>
    </row>
    <row r="291" spans="1:10" s="41" customFormat="1" ht="12.75">
      <c r="A291" s="35"/>
      <c r="B291" s="46" t="s">
        <v>256</v>
      </c>
      <c r="C291" s="5" t="s">
        <v>352</v>
      </c>
      <c r="D291" s="4" t="s">
        <v>212</v>
      </c>
      <c r="E291" s="37"/>
      <c r="F291" s="37">
        <v>74</v>
      </c>
      <c r="G291" s="37">
        <f>F291*E291</f>
        <v>0</v>
      </c>
      <c r="H291" s="37"/>
      <c r="I291" s="37" t="s">
        <v>361</v>
      </c>
      <c r="J291" s="37"/>
    </row>
    <row r="292" spans="1:10" s="41" customFormat="1" ht="12.75">
      <c r="A292" s="35"/>
      <c r="B292" s="46" t="s">
        <v>330</v>
      </c>
      <c r="C292" s="5" t="s">
        <v>353</v>
      </c>
      <c r="D292" s="4" t="s">
        <v>306</v>
      </c>
      <c r="E292" s="37"/>
      <c r="F292" s="37">
        <v>400</v>
      </c>
      <c r="G292" s="37">
        <f>F292*E292</f>
        <v>0</v>
      </c>
      <c r="H292" s="37"/>
      <c r="I292" s="37" t="s">
        <v>361</v>
      </c>
      <c r="J292" s="37"/>
    </row>
    <row r="293" spans="1:10" s="41" customFormat="1" ht="12.75">
      <c r="A293" s="129"/>
      <c r="B293" s="130"/>
      <c r="C293" s="131" t="s">
        <v>362</v>
      </c>
      <c r="D293" s="132"/>
      <c r="E293" s="133"/>
      <c r="F293" s="133"/>
      <c r="G293" s="133"/>
      <c r="H293" s="133"/>
      <c r="I293" s="133"/>
      <c r="J293" s="37"/>
    </row>
    <row r="294" spans="1:10" s="41" customFormat="1" ht="12.75">
      <c r="A294" s="35"/>
      <c r="B294" s="46" t="s">
        <v>252</v>
      </c>
      <c r="C294" s="5" t="s">
        <v>224</v>
      </c>
      <c r="D294" s="4" t="s">
        <v>306</v>
      </c>
      <c r="E294" s="37"/>
      <c r="F294" s="37">
        <v>398</v>
      </c>
      <c r="G294" s="37">
        <f>F294*E294</f>
        <v>0</v>
      </c>
      <c r="H294" s="37"/>
      <c r="I294" s="37" t="s">
        <v>362</v>
      </c>
      <c r="J294" s="37"/>
    </row>
    <row r="295" spans="1:10" s="41" customFormat="1" ht="12.75">
      <c r="A295" s="35"/>
      <c r="B295" s="46" t="s">
        <v>211</v>
      </c>
      <c r="C295" s="5" t="s">
        <v>225</v>
      </c>
      <c r="D295" s="4" t="s">
        <v>212</v>
      </c>
      <c r="E295" s="37"/>
      <c r="F295" s="37">
        <v>74</v>
      </c>
      <c r="G295" s="37">
        <f>F295*E295</f>
        <v>0</v>
      </c>
      <c r="H295" s="37"/>
      <c r="I295" s="37" t="s">
        <v>362</v>
      </c>
      <c r="J295" s="37"/>
    </row>
    <row r="296" spans="1:10" s="41" customFormat="1" ht="12.75">
      <c r="A296" s="35"/>
      <c r="B296" s="46" t="s">
        <v>329</v>
      </c>
      <c r="C296" s="5" t="s">
        <v>168</v>
      </c>
      <c r="D296" s="4" t="s">
        <v>306</v>
      </c>
      <c r="E296" s="37"/>
      <c r="F296" s="37">
        <v>350</v>
      </c>
      <c r="G296" s="37">
        <f>F296*E296</f>
        <v>0</v>
      </c>
      <c r="H296" s="37"/>
      <c r="I296" s="37" t="s">
        <v>362</v>
      </c>
      <c r="J296" s="37"/>
    </row>
    <row r="297" spans="1:10" s="41" customFormat="1" ht="12.75">
      <c r="A297" s="129"/>
      <c r="B297" s="130"/>
      <c r="C297" s="131" t="s">
        <v>363</v>
      </c>
      <c r="D297" s="132"/>
      <c r="E297" s="133"/>
      <c r="F297" s="133"/>
      <c r="G297" s="133"/>
      <c r="H297" s="133"/>
      <c r="I297" s="133"/>
      <c r="J297" s="37"/>
    </row>
    <row r="298" spans="1:10" s="41" customFormat="1" ht="12.75">
      <c r="A298" s="35"/>
      <c r="B298" s="46" t="s">
        <v>251</v>
      </c>
      <c r="C298" s="5" t="s">
        <v>348</v>
      </c>
      <c r="D298" s="4" t="s">
        <v>306</v>
      </c>
      <c r="E298" s="37"/>
      <c r="F298" s="37">
        <v>989</v>
      </c>
      <c r="G298" s="37">
        <f>F298*E298</f>
        <v>0</v>
      </c>
      <c r="H298" s="37"/>
      <c r="I298" s="37" t="s">
        <v>363</v>
      </c>
      <c r="J298" s="37"/>
    </row>
    <row r="299" spans="1:10" s="41" customFormat="1" ht="12.75">
      <c r="A299" s="35"/>
      <c r="B299" s="46" t="s">
        <v>210</v>
      </c>
      <c r="C299" s="5" t="s">
        <v>349</v>
      </c>
      <c r="D299" s="4" t="s">
        <v>212</v>
      </c>
      <c r="E299" s="37"/>
      <c r="F299" s="37">
        <v>98</v>
      </c>
      <c r="G299" s="37">
        <f>F299*E299</f>
        <v>0</v>
      </c>
      <c r="H299" s="37"/>
      <c r="I299" s="37" t="s">
        <v>363</v>
      </c>
      <c r="J299" s="37"/>
    </row>
    <row r="300" spans="1:10" s="41" customFormat="1" ht="12.75">
      <c r="A300" s="35"/>
      <c r="B300" s="46" t="s">
        <v>328</v>
      </c>
      <c r="C300" s="5" t="s">
        <v>350</v>
      </c>
      <c r="D300" s="4" t="s">
        <v>306</v>
      </c>
      <c r="E300" s="37"/>
      <c r="F300" s="37">
        <v>800</v>
      </c>
      <c r="G300" s="37">
        <f>F300*E300</f>
        <v>0</v>
      </c>
      <c r="H300" s="37"/>
      <c r="I300" s="37" t="s">
        <v>363</v>
      </c>
      <c r="J300" s="37"/>
    </row>
    <row r="301" spans="1:10" s="41" customFormat="1" ht="12.75">
      <c r="A301" s="129"/>
      <c r="B301" s="130"/>
      <c r="C301" s="131" t="s">
        <v>377</v>
      </c>
      <c r="D301" s="132"/>
      <c r="E301" s="133"/>
      <c r="F301" s="133"/>
      <c r="G301" s="133"/>
      <c r="H301" s="133"/>
      <c r="I301" s="133"/>
      <c r="J301" s="37"/>
    </row>
    <row r="302" spans="1:10" s="41" customFormat="1" ht="12.75">
      <c r="A302" s="35"/>
      <c r="B302" s="46" t="s">
        <v>335</v>
      </c>
      <c r="C302" s="5" t="s">
        <v>367</v>
      </c>
      <c r="D302" s="4" t="s">
        <v>306</v>
      </c>
      <c r="E302" s="37"/>
      <c r="F302" s="37">
        <v>398</v>
      </c>
      <c r="G302" s="37">
        <f>F302*E302</f>
        <v>0</v>
      </c>
      <c r="H302" s="37"/>
      <c r="I302" s="37" t="s">
        <v>377</v>
      </c>
      <c r="J302" s="37"/>
    </row>
    <row r="303" spans="1:10" s="41" customFormat="1" ht="12.75">
      <c r="A303" s="35"/>
      <c r="B303" s="46" t="s">
        <v>336</v>
      </c>
      <c r="C303" s="5" t="s">
        <v>368</v>
      </c>
      <c r="D303" s="4" t="s">
        <v>212</v>
      </c>
      <c r="E303" s="37"/>
      <c r="F303" s="37">
        <v>74</v>
      </c>
      <c r="G303" s="37">
        <f>F303*E303</f>
        <v>0</v>
      </c>
      <c r="H303" s="37"/>
      <c r="I303" s="37" t="s">
        <v>377</v>
      </c>
      <c r="J303" s="37"/>
    </row>
    <row r="304" spans="1:10" s="41" customFormat="1" ht="12.75">
      <c r="A304" s="35"/>
      <c r="B304" s="46" t="s">
        <v>337</v>
      </c>
      <c r="C304" s="5" t="s">
        <v>366</v>
      </c>
      <c r="D304" s="4" t="s">
        <v>306</v>
      </c>
      <c r="E304" s="37"/>
      <c r="F304" s="37">
        <v>500</v>
      </c>
      <c r="G304" s="37">
        <f>F304*E304</f>
        <v>0</v>
      </c>
      <c r="H304" s="37"/>
      <c r="I304" s="37" t="s">
        <v>377</v>
      </c>
      <c r="J304" s="37"/>
    </row>
    <row r="305" spans="1:10" s="41" customFormat="1" ht="12.75">
      <c r="A305" s="129"/>
      <c r="B305" s="130"/>
      <c r="C305" s="131" t="s">
        <v>375</v>
      </c>
      <c r="D305" s="132"/>
      <c r="E305" s="133"/>
      <c r="F305" s="133"/>
      <c r="G305" s="133"/>
      <c r="H305" s="133"/>
      <c r="I305" s="133"/>
      <c r="J305" s="37"/>
    </row>
    <row r="306" spans="1:10" s="41" customFormat="1" ht="12.75">
      <c r="A306" s="35"/>
      <c r="B306" s="46" t="s">
        <v>335</v>
      </c>
      <c r="C306" s="5" t="s">
        <v>367</v>
      </c>
      <c r="D306" s="4" t="s">
        <v>306</v>
      </c>
      <c r="E306" s="37"/>
      <c r="F306" s="37">
        <v>398</v>
      </c>
      <c r="G306" s="37">
        <f>F306*E306</f>
        <v>0</v>
      </c>
      <c r="H306" s="37"/>
      <c r="I306" s="37" t="s">
        <v>375</v>
      </c>
      <c r="J306" s="37"/>
    </row>
    <row r="307" spans="1:10" s="41" customFormat="1" ht="12.75">
      <c r="A307" s="35"/>
      <c r="B307" s="46" t="s">
        <v>336</v>
      </c>
      <c r="C307" s="5" t="s">
        <v>368</v>
      </c>
      <c r="D307" s="4" t="s">
        <v>212</v>
      </c>
      <c r="E307" s="37"/>
      <c r="F307" s="37">
        <v>74</v>
      </c>
      <c r="G307" s="37">
        <f>F307*E307</f>
        <v>0</v>
      </c>
      <c r="H307" s="37"/>
      <c r="I307" s="37" t="s">
        <v>375</v>
      </c>
      <c r="J307" s="37"/>
    </row>
    <row r="308" spans="1:10" s="41" customFormat="1" ht="12.75">
      <c r="A308" s="35"/>
      <c r="B308" s="46" t="s">
        <v>337</v>
      </c>
      <c r="C308" s="5" t="s">
        <v>366</v>
      </c>
      <c r="D308" s="4" t="s">
        <v>306</v>
      </c>
      <c r="E308" s="37"/>
      <c r="F308" s="37">
        <v>500</v>
      </c>
      <c r="G308" s="37">
        <f>F308*E308</f>
        <v>0</v>
      </c>
      <c r="H308" s="37"/>
      <c r="I308" s="37" t="s">
        <v>375</v>
      </c>
      <c r="J308" s="37"/>
    </row>
    <row r="309" spans="1:10" s="75" customFormat="1" ht="12.75">
      <c r="A309" s="115"/>
      <c r="B309" s="117" t="s">
        <v>311</v>
      </c>
      <c r="C309" s="115" t="str">
        <f>A281</f>
        <v xml:space="preserve">     Stavební díl : 771 - Dlažby a obklady keramické</v>
      </c>
      <c r="D309" s="116"/>
      <c r="E309" s="74"/>
      <c r="F309" s="74"/>
      <c r="G309" s="74"/>
      <c r="H309" s="74">
        <f>SUM(G282:G308)</f>
        <v>0</v>
      </c>
      <c r="I309" s="74"/>
      <c r="J309" s="74"/>
    </row>
    <row r="310" spans="1:10" s="41" customFormat="1" ht="12.75">
      <c r="A310" s="120"/>
      <c r="B310" s="120"/>
      <c r="C310" s="120"/>
      <c r="D310" s="121"/>
      <c r="E310" s="73"/>
      <c r="F310" s="73"/>
      <c r="G310" s="73"/>
      <c r="H310" s="73"/>
      <c r="I310" s="73"/>
      <c r="J310" s="73"/>
    </row>
    <row r="311" spans="1:10" s="75" customFormat="1" ht="12.75">
      <c r="A311" s="118" t="s">
        <v>130</v>
      </c>
      <c r="B311" s="118"/>
      <c r="C311" s="118"/>
      <c r="D311" s="119"/>
      <c r="E311" s="49"/>
      <c r="F311" s="49"/>
      <c r="G311" s="49"/>
      <c r="H311" s="49"/>
      <c r="I311" s="49"/>
      <c r="J311" s="49"/>
    </row>
    <row r="312" spans="1:10" s="41" customFormat="1" ht="12.75">
      <c r="A312" s="35"/>
      <c r="B312" s="79"/>
      <c r="C312" s="43"/>
      <c r="D312" s="42"/>
      <c r="E312" s="37"/>
      <c r="F312" s="37"/>
      <c r="G312" s="37">
        <f>F312*E312</f>
        <v>0</v>
      </c>
      <c r="H312" s="37"/>
      <c r="I312" s="37"/>
      <c r="J312" s="37"/>
    </row>
    <row r="313" spans="1:10" s="41" customFormat="1" ht="12.75">
      <c r="A313" s="35"/>
      <c r="B313" s="79"/>
      <c r="C313" s="43"/>
      <c r="D313" s="42"/>
      <c r="E313" s="37"/>
      <c r="F313" s="37"/>
      <c r="G313" s="37">
        <f>F313*E313</f>
        <v>0</v>
      </c>
      <c r="H313" s="37"/>
      <c r="I313" s="37"/>
      <c r="J313" s="37"/>
    </row>
    <row r="314" spans="1:10" s="41" customFormat="1" ht="12.75">
      <c r="A314" s="35"/>
      <c r="B314" s="79"/>
      <c r="C314" s="43"/>
      <c r="D314" s="42"/>
      <c r="E314" s="37"/>
      <c r="F314" s="37"/>
      <c r="G314" s="37">
        <f>F314*E314</f>
        <v>0</v>
      </c>
      <c r="H314" s="37"/>
      <c r="I314" s="37"/>
      <c r="J314" s="37"/>
    </row>
    <row r="315" spans="1:10" s="75" customFormat="1" ht="12.75">
      <c r="A315" s="115"/>
      <c r="B315" s="117" t="s">
        <v>311</v>
      </c>
      <c r="C315" s="115" t="str">
        <f>A311</f>
        <v xml:space="preserve">     Stavební díl : 773 - Podlahy teracové</v>
      </c>
      <c r="D315" s="116"/>
      <c r="E315" s="74"/>
      <c r="F315" s="74"/>
      <c r="G315" s="74"/>
      <c r="H315" s="74">
        <f>SUM(G312:G314)</f>
        <v>0</v>
      </c>
      <c r="I315" s="74"/>
      <c r="J315" s="74"/>
    </row>
    <row r="316" spans="1:10" s="41" customFormat="1" ht="12.75">
      <c r="A316" s="120"/>
      <c r="B316" s="120"/>
      <c r="C316" s="120"/>
      <c r="D316" s="121"/>
      <c r="E316" s="73"/>
      <c r="F316" s="73"/>
      <c r="G316" s="73"/>
      <c r="H316" s="73"/>
      <c r="I316" s="73"/>
      <c r="J316" s="73"/>
    </row>
    <row r="317" spans="1:10" s="75" customFormat="1" ht="12.75">
      <c r="A317" s="118" t="s">
        <v>129</v>
      </c>
      <c r="B317" s="118"/>
      <c r="C317" s="118"/>
      <c r="D317" s="119"/>
      <c r="E317" s="49"/>
      <c r="F317" s="49"/>
      <c r="G317" s="49"/>
      <c r="H317" s="49"/>
      <c r="I317" s="49"/>
      <c r="J317" s="49"/>
    </row>
    <row r="318" spans="1:10" s="41" customFormat="1" ht="12.75">
      <c r="A318" s="129"/>
      <c r="B318" s="130"/>
      <c r="C318" s="131" t="s">
        <v>359</v>
      </c>
      <c r="D318" s="132"/>
      <c r="E318" s="133"/>
      <c r="F318" s="133"/>
      <c r="G318" s="133"/>
      <c r="H318" s="133"/>
      <c r="I318" s="133"/>
      <c r="J318" s="37"/>
    </row>
    <row r="319" spans="1:10" s="41" customFormat="1" ht="12.75">
      <c r="A319" s="35"/>
      <c r="B319" s="46" t="s">
        <v>331</v>
      </c>
      <c r="C319" s="5" t="s">
        <v>354</v>
      </c>
      <c r="D319" s="35" t="s">
        <v>306</v>
      </c>
      <c r="E319" s="37"/>
      <c r="F319" s="37">
        <v>345</v>
      </c>
      <c r="G319" s="37">
        <f>F319*E319</f>
        <v>0</v>
      </c>
      <c r="H319" s="37"/>
      <c r="I319" s="37" t="s">
        <v>359</v>
      </c>
      <c r="J319" s="37"/>
    </row>
    <row r="320" spans="1:10" s="41" customFormat="1" ht="12.75">
      <c r="A320" s="35"/>
      <c r="B320" s="46" t="s">
        <v>332</v>
      </c>
      <c r="C320" s="5" t="s">
        <v>355</v>
      </c>
      <c r="D320" s="35" t="s">
        <v>306</v>
      </c>
      <c r="E320" s="37"/>
      <c r="F320" s="37">
        <v>400</v>
      </c>
      <c r="G320" s="37">
        <f>F320*E320</f>
        <v>0</v>
      </c>
      <c r="H320" s="37"/>
      <c r="I320" s="37" t="s">
        <v>359</v>
      </c>
      <c r="J320" s="37"/>
    </row>
    <row r="321" spans="1:10" s="41" customFormat="1" ht="12.75">
      <c r="A321" s="35"/>
      <c r="B321" s="46" t="s">
        <v>333</v>
      </c>
      <c r="C321" s="5" t="s">
        <v>356</v>
      </c>
      <c r="D321" s="35" t="s">
        <v>212</v>
      </c>
      <c r="E321" s="37"/>
      <c r="F321" s="37">
        <v>219</v>
      </c>
      <c r="G321" s="37">
        <f>F321*E321</f>
        <v>0</v>
      </c>
      <c r="H321" s="37"/>
      <c r="I321" s="37" t="s">
        <v>359</v>
      </c>
      <c r="J321" s="37"/>
    </row>
    <row r="322" spans="1:10" s="75" customFormat="1" ht="12.75">
      <c r="A322" s="115"/>
      <c r="B322" s="117" t="s">
        <v>311</v>
      </c>
      <c r="C322" s="115" t="str">
        <f>A317</f>
        <v xml:space="preserve">     Stavební díl : 775 - Podlahy dřevěné, vlysové, plovoucí</v>
      </c>
      <c r="D322" s="116"/>
      <c r="E322" s="74"/>
      <c r="F322" s="74"/>
      <c r="G322" s="74"/>
      <c r="H322" s="74">
        <f>SUM(G319:G321)</f>
        <v>0</v>
      </c>
      <c r="I322" s="74"/>
      <c r="J322" s="74"/>
    </row>
    <row r="323" spans="1:10" s="41" customFormat="1" ht="12.75">
      <c r="A323" s="120"/>
      <c r="B323" s="120"/>
      <c r="C323" s="120"/>
      <c r="D323" s="121"/>
      <c r="E323" s="73"/>
      <c r="F323" s="73"/>
      <c r="G323" s="73"/>
      <c r="H323" s="73"/>
      <c r="I323" s="73"/>
      <c r="J323" s="73"/>
    </row>
    <row r="324" spans="1:10" s="75" customFormat="1" ht="12.75">
      <c r="A324" s="118" t="s">
        <v>128</v>
      </c>
      <c r="B324" s="118"/>
      <c r="C324" s="118"/>
      <c r="D324" s="119"/>
      <c r="E324" s="49"/>
      <c r="F324" s="49"/>
      <c r="G324" s="49"/>
      <c r="H324" s="49"/>
      <c r="I324" s="49"/>
      <c r="J324" s="49"/>
    </row>
    <row r="325" spans="1:10" s="41" customFormat="1" ht="12.75">
      <c r="A325" s="35"/>
      <c r="B325" s="46" t="s">
        <v>209</v>
      </c>
      <c r="C325" s="5" t="s">
        <v>357</v>
      </c>
      <c r="D325" s="4" t="s">
        <v>306</v>
      </c>
      <c r="E325" s="37"/>
      <c r="F325" s="37">
        <v>180</v>
      </c>
      <c r="G325" s="37">
        <f>F325*E325</f>
        <v>0</v>
      </c>
      <c r="H325" s="37"/>
      <c r="I325" s="37"/>
      <c r="J325" s="37"/>
    </row>
    <row r="326" spans="1:10" s="41" customFormat="1" ht="12.75">
      <c r="A326" s="35"/>
      <c r="B326" s="46" t="s">
        <v>334</v>
      </c>
      <c r="C326" s="5" t="s">
        <v>358</v>
      </c>
      <c r="D326" s="4" t="s">
        <v>306</v>
      </c>
      <c r="E326" s="37"/>
      <c r="F326" s="37">
        <v>350</v>
      </c>
      <c r="G326" s="37">
        <f>F326*E326</f>
        <v>0</v>
      </c>
      <c r="H326" s="37"/>
      <c r="I326" s="37"/>
      <c r="J326" s="37"/>
    </row>
    <row r="327" spans="1:10" s="41" customFormat="1" ht="12.75">
      <c r="A327" s="35"/>
      <c r="B327" s="46" t="s">
        <v>257</v>
      </c>
      <c r="C327" s="5" t="s">
        <v>226</v>
      </c>
      <c r="D327" s="4" t="s">
        <v>212</v>
      </c>
      <c r="E327" s="37"/>
      <c r="F327" s="37">
        <v>55</v>
      </c>
      <c r="G327" s="37">
        <f>F327*E327</f>
        <v>0</v>
      </c>
      <c r="H327" s="37"/>
      <c r="I327" s="37"/>
      <c r="J327" s="37"/>
    </row>
    <row r="328" spans="1:10" s="41" customFormat="1" ht="12.75">
      <c r="A328" s="129"/>
      <c r="B328" s="130"/>
      <c r="C328" s="131" t="s">
        <v>365</v>
      </c>
      <c r="D328" s="132"/>
      <c r="E328" s="133"/>
      <c r="F328" s="133"/>
      <c r="G328" s="133"/>
      <c r="H328" s="133"/>
      <c r="I328" s="133"/>
      <c r="J328" s="37"/>
    </row>
    <row r="329" spans="1:10" s="41" customFormat="1" ht="12.75">
      <c r="A329" s="35"/>
      <c r="B329" s="46" t="s">
        <v>370</v>
      </c>
      <c r="C329" s="5" t="s">
        <v>369</v>
      </c>
      <c r="D329" s="4" t="s">
        <v>306</v>
      </c>
      <c r="E329" s="37"/>
      <c r="F329" s="37">
        <v>112</v>
      </c>
      <c r="G329" s="37">
        <f>F329*E329</f>
        <v>0</v>
      </c>
      <c r="H329" s="37"/>
      <c r="I329" s="37" t="s">
        <v>365</v>
      </c>
      <c r="J329" s="37"/>
    </row>
    <row r="330" spans="1:10" s="41" customFormat="1" ht="12.75">
      <c r="A330" s="35"/>
      <c r="B330" s="46" t="s">
        <v>371</v>
      </c>
      <c r="C330" s="5" t="s">
        <v>373</v>
      </c>
      <c r="D330" s="4" t="s">
        <v>306</v>
      </c>
      <c r="E330" s="37"/>
      <c r="F330" s="37">
        <v>200</v>
      </c>
      <c r="G330" s="37">
        <f>F330*E330</f>
        <v>0</v>
      </c>
      <c r="H330" s="37"/>
      <c r="I330" s="37" t="s">
        <v>365</v>
      </c>
      <c r="J330" s="37"/>
    </row>
    <row r="331" spans="1:10" s="41" customFormat="1" ht="12.75">
      <c r="A331" s="35"/>
      <c r="B331" s="46" t="s">
        <v>372</v>
      </c>
      <c r="C331" s="5" t="s">
        <v>374</v>
      </c>
      <c r="D331" s="4" t="s">
        <v>212</v>
      </c>
      <c r="E331" s="37"/>
      <c r="F331" s="37">
        <v>55</v>
      </c>
      <c r="G331" s="37">
        <f>F331*E331</f>
        <v>0</v>
      </c>
      <c r="H331" s="37"/>
      <c r="I331" s="37" t="s">
        <v>365</v>
      </c>
      <c r="J331" s="37"/>
    </row>
    <row r="332" spans="1:10" s="75" customFormat="1" ht="12.75">
      <c r="A332" s="115"/>
      <c r="B332" s="117" t="s">
        <v>311</v>
      </c>
      <c r="C332" s="115" t="str">
        <f>A324</f>
        <v xml:space="preserve">     Stavební díl : 776 - Podlahy povlakové</v>
      </c>
      <c r="D332" s="116"/>
      <c r="E332" s="74"/>
      <c r="F332" s="74"/>
      <c r="G332" s="74"/>
      <c r="H332" s="74">
        <f>SUM(G325:G331)</f>
        <v>0</v>
      </c>
      <c r="I332" s="74"/>
      <c r="J332" s="74"/>
    </row>
    <row r="333" spans="1:10" s="41" customFormat="1" ht="12.75">
      <c r="A333" s="120"/>
      <c r="B333" s="120"/>
      <c r="C333" s="120"/>
      <c r="D333" s="121"/>
      <c r="E333" s="73"/>
      <c r="F333" s="73"/>
      <c r="G333" s="73"/>
      <c r="H333" s="73"/>
      <c r="I333" s="73"/>
      <c r="J333" s="73"/>
    </row>
    <row r="334" spans="1:10" s="75" customFormat="1" ht="12.75">
      <c r="A334" s="118" t="s">
        <v>127</v>
      </c>
      <c r="B334" s="118"/>
      <c r="C334" s="118"/>
      <c r="D334" s="119"/>
      <c r="E334" s="49"/>
      <c r="F334" s="49"/>
      <c r="G334" s="49"/>
      <c r="H334" s="49"/>
      <c r="I334" s="49"/>
      <c r="J334" s="49"/>
    </row>
    <row r="335" spans="1:10" s="41" customFormat="1" ht="12.75">
      <c r="A335" s="129"/>
      <c r="B335" s="130"/>
      <c r="C335" s="131" t="s">
        <v>364</v>
      </c>
      <c r="D335" s="132"/>
      <c r="E335" s="133"/>
      <c r="F335" s="133"/>
      <c r="G335" s="133"/>
      <c r="H335" s="133"/>
      <c r="I335" s="133"/>
      <c r="J335" s="37"/>
    </row>
    <row r="336" spans="1:10" s="41" customFormat="1" ht="26.4">
      <c r="A336" s="35"/>
      <c r="B336" s="46">
        <v>777000002</v>
      </c>
      <c r="C336" s="5" t="s">
        <v>458</v>
      </c>
      <c r="D336" s="4" t="s">
        <v>306</v>
      </c>
      <c r="E336" s="37"/>
      <c r="F336" s="37">
        <v>420</v>
      </c>
      <c r="G336" s="37">
        <f>F336*E336</f>
        <v>0</v>
      </c>
      <c r="H336" s="37"/>
      <c r="I336" s="37" t="s">
        <v>364</v>
      </c>
      <c r="J336" s="37"/>
    </row>
    <row r="337" spans="1:10" s="75" customFormat="1" ht="12.75">
      <c r="A337" s="115"/>
      <c r="B337" s="117" t="s">
        <v>311</v>
      </c>
      <c r="C337" s="115" t="str">
        <f>A334</f>
        <v xml:space="preserve">     Stavební díl : 777 - Podlahy lité, syntetické</v>
      </c>
      <c r="D337" s="116"/>
      <c r="E337" s="74"/>
      <c r="F337" s="74"/>
      <c r="G337" s="74"/>
      <c r="H337" s="74">
        <f>SUM(G336)</f>
        <v>0</v>
      </c>
      <c r="I337" s="74"/>
      <c r="J337" s="74"/>
    </row>
    <row r="338" spans="1:10" s="41" customFormat="1" ht="12.75">
      <c r="A338" s="120"/>
      <c r="B338" s="120"/>
      <c r="C338" s="120"/>
      <c r="D338" s="121"/>
      <c r="E338" s="73"/>
      <c r="F338" s="73"/>
      <c r="G338" s="73"/>
      <c r="H338" s="73"/>
      <c r="I338" s="73"/>
      <c r="J338" s="73"/>
    </row>
    <row r="339" spans="1:10" s="75" customFormat="1" ht="12.75">
      <c r="A339" s="118" t="s">
        <v>125</v>
      </c>
      <c r="B339" s="118"/>
      <c r="C339" s="118"/>
      <c r="D339" s="119"/>
      <c r="E339" s="49"/>
      <c r="F339" s="49"/>
      <c r="G339" s="49"/>
      <c r="H339" s="49"/>
      <c r="I339" s="49"/>
      <c r="J339" s="49"/>
    </row>
    <row r="340" spans="1:10" s="41" customFormat="1" ht="12.75">
      <c r="A340" s="35"/>
      <c r="B340" s="79"/>
      <c r="C340" s="43"/>
      <c r="D340" s="42"/>
      <c r="E340" s="37"/>
      <c r="F340" s="37"/>
      <c r="G340" s="37">
        <f>F340*E340</f>
        <v>0</v>
      </c>
      <c r="H340" s="37"/>
      <c r="I340" s="37"/>
      <c r="J340" s="37"/>
    </row>
    <row r="341" spans="1:10" s="41" customFormat="1" ht="12.75">
      <c r="A341" s="35"/>
      <c r="B341" s="79"/>
      <c r="C341" s="43"/>
      <c r="D341" s="42"/>
      <c r="E341" s="37"/>
      <c r="F341" s="37"/>
      <c r="G341" s="37">
        <f>F341*E341</f>
        <v>0</v>
      </c>
      <c r="H341" s="37"/>
      <c r="I341" s="37"/>
      <c r="J341" s="37"/>
    </row>
    <row r="342" spans="1:10" s="41" customFormat="1" ht="12.75">
      <c r="A342" s="35"/>
      <c r="B342" s="79"/>
      <c r="C342" s="43"/>
      <c r="D342" s="42"/>
      <c r="E342" s="37"/>
      <c r="F342" s="37"/>
      <c r="G342" s="37">
        <f>F342*E342</f>
        <v>0</v>
      </c>
      <c r="H342" s="37"/>
      <c r="I342" s="37"/>
      <c r="J342" s="37"/>
    </row>
    <row r="343" spans="1:10" s="75" customFormat="1" ht="12.75">
      <c r="A343" s="115"/>
      <c r="B343" s="117" t="s">
        <v>311</v>
      </c>
      <c r="C343" s="115" t="str">
        <f>A339</f>
        <v xml:space="preserve">     Stavební díl : 782 - Dlažby a obklady kamenné</v>
      </c>
      <c r="D343" s="116"/>
      <c r="E343" s="74"/>
      <c r="F343" s="74"/>
      <c r="G343" s="74"/>
      <c r="H343" s="74">
        <f>SUM(G340:G342)</f>
        <v>0</v>
      </c>
      <c r="I343" s="74"/>
      <c r="J343" s="74"/>
    </row>
    <row r="344" spans="1:10" s="41" customFormat="1" ht="12.75">
      <c r="A344" s="120"/>
      <c r="B344" s="120"/>
      <c r="C344" s="120"/>
      <c r="D344" s="121"/>
      <c r="E344" s="73"/>
      <c r="F344" s="73"/>
      <c r="G344" s="73"/>
      <c r="H344" s="73"/>
      <c r="I344" s="73"/>
      <c r="J344" s="73"/>
    </row>
    <row r="345" spans="1:10" s="75" customFormat="1" ht="12.75">
      <c r="A345" s="118" t="s">
        <v>123</v>
      </c>
      <c r="B345" s="118"/>
      <c r="C345" s="118"/>
      <c r="D345" s="119"/>
      <c r="E345" s="49"/>
      <c r="F345" s="49"/>
      <c r="G345" s="49"/>
      <c r="H345" s="49"/>
      <c r="I345" s="49"/>
      <c r="J345" s="49"/>
    </row>
    <row r="346" spans="1:10" s="41" customFormat="1" ht="12.75">
      <c r="A346" s="35"/>
      <c r="B346" s="79">
        <v>783000000</v>
      </c>
      <c r="C346" s="43" t="s">
        <v>451</v>
      </c>
      <c r="D346" s="42" t="s">
        <v>277</v>
      </c>
      <c r="E346" s="37"/>
      <c r="F346" s="37">
        <v>290</v>
      </c>
      <c r="G346" s="37">
        <f>F346*E346</f>
        <v>0</v>
      </c>
      <c r="H346" s="37"/>
      <c r="I346" s="37"/>
      <c r="J346" s="37"/>
    </row>
    <row r="347" spans="1:10" s="75" customFormat="1" ht="12.75">
      <c r="A347" s="115"/>
      <c r="B347" s="117" t="s">
        <v>311</v>
      </c>
      <c r="C347" s="115" t="str">
        <f>A345</f>
        <v xml:space="preserve">     Stavební díl : 783 - Nátěry</v>
      </c>
      <c r="D347" s="116"/>
      <c r="E347" s="74"/>
      <c r="F347" s="74"/>
      <c r="G347" s="74"/>
      <c r="H347" s="74">
        <f>SUM(G346:G346)</f>
        <v>0</v>
      </c>
      <c r="I347" s="74"/>
      <c r="J347" s="74"/>
    </row>
    <row r="348" spans="1:10" s="41" customFormat="1" ht="12.75">
      <c r="A348" s="120"/>
      <c r="B348" s="120"/>
      <c r="C348" s="120"/>
      <c r="D348" s="121"/>
      <c r="E348" s="73"/>
      <c r="F348" s="73"/>
      <c r="G348" s="73"/>
      <c r="H348" s="73"/>
      <c r="I348" s="73"/>
      <c r="J348" s="73"/>
    </row>
    <row r="349" spans="1:10" s="75" customFormat="1" ht="12.75">
      <c r="A349" s="118" t="s">
        <v>124</v>
      </c>
      <c r="B349" s="118"/>
      <c r="C349" s="118"/>
      <c r="D349" s="119"/>
      <c r="E349" s="49"/>
      <c r="F349" s="49"/>
      <c r="G349" s="49"/>
      <c r="H349" s="49"/>
      <c r="I349" s="49"/>
      <c r="J349" s="49"/>
    </row>
    <row r="350" spans="1:10" s="41" customFormat="1" ht="12.75">
      <c r="A350" s="35"/>
      <c r="B350" s="79">
        <v>784000000</v>
      </c>
      <c r="C350" s="43" t="s">
        <v>452</v>
      </c>
      <c r="D350" s="42" t="s">
        <v>306</v>
      </c>
      <c r="E350" s="37"/>
      <c r="F350" s="37">
        <v>30</v>
      </c>
      <c r="G350" s="37">
        <f>F350*E350</f>
        <v>0</v>
      </c>
      <c r="H350" s="37"/>
      <c r="I350" s="37"/>
      <c r="J350" s="37"/>
    </row>
    <row r="351" spans="1:10" s="41" customFormat="1" ht="12.75">
      <c r="A351" s="35"/>
      <c r="B351" s="79">
        <v>784000000</v>
      </c>
      <c r="C351" s="43" t="s">
        <v>453</v>
      </c>
      <c r="D351" s="42" t="s">
        <v>306</v>
      </c>
      <c r="E351" s="37"/>
      <c r="F351" s="37">
        <v>40</v>
      </c>
      <c r="G351" s="37">
        <f>F351*E351</f>
        <v>0</v>
      </c>
      <c r="H351" s="37"/>
      <c r="I351" s="37"/>
      <c r="J351" s="37"/>
    </row>
    <row r="352" spans="1:10" s="75" customFormat="1" ht="12.75">
      <c r="A352" s="115"/>
      <c r="B352" s="117" t="s">
        <v>311</v>
      </c>
      <c r="C352" s="115" t="str">
        <f>A349</f>
        <v xml:space="preserve">     Stavební díl : 784 - Malby, tapety</v>
      </c>
      <c r="D352" s="116"/>
      <c r="E352" s="74"/>
      <c r="F352" s="74"/>
      <c r="G352" s="74"/>
      <c r="H352" s="74">
        <f>SUM(G350:G351)</f>
        <v>0</v>
      </c>
      <c r="I352" s="74"/>
      <c r="J352" s="74"/>
    </row>
    <row r="353" spans="1:10" s="41" customFormat="1" ht="12.75">
      <c r="A353" s="120"/>
      <c r="B353" s="120"/>
      <c r="C353" s="120"/>
      <c r="D353" s="121"/>
      <c r="E353" s="73"/>
      <c r="F353" s="73"/>
      <c r="G353" s="73"/>
      <c r="H353" s="73"/>
      <c r="I353" s="73"/>
      <c r="J353" s="73"/>
    </row>
    <row r="354" spans="1:10" s="75" customFormat="1" ht="12.75">
      <c r="A354" s="118" t="s">
        <v>126</v>
      </c>
      <c r="B354" s="118"/>
      <c r="C354" s="118"/>
      <c r="D354" s="119"/>
      <c r="E354" s="49"/>
      <c r="F354" s="49"/>
      <c r="G354" s="49"/>
      <c r="H354" s="49"/>
      <c r="I354" s="49"/>
      <c r="J354" s="49"/>
    </row>
    <row r="355" spans="1:10" s="41" customFormat="1" ht="12.75">
      <c r="A355" s="35"/>
      <c r="B355" s="76" t="s">
        <v>296</v>
      </c>
      <c r="C355" s="40" t="s">
        <v>457</v>
      </c>
      <c r="D355" s="35" t="s">
        <v>306</v>
      </c>
      <c r="E355" s="37"/>
      <c r="F355" s="37">
        <v>2800</v>
      </c>
      <c r="G355" s="37">
        <f>F355*E355</f>
        <v>0</v>
      </c>
      <c r="H355" s="37"/>
      <c r="I355" s="37"/>
      <c r="J355" s="37"/>
    </row>
    <row r="356" spans="1:10" s="75" customFormat="1" ht="12.75">
      <c r="A356" s="115"/>
      <c r="B356" s="117" t="s">
        <v>311</v>
      </c>
      <c r="C356" s="115" t="str">
        <f>A354</f>
        <v xml:space="preserve">     Stavební díl : 788 - Protipožární opatření</v>
      </c>
      <c r="D356" s="116"/>
      <c r="E356" s="74"/>
      <c r="F356" s="74"/>
      <c r="G356" s="74"/>
      <c r="H356" s="74">
        <f>SUM(G355:G355)</f>
        <v>0</v>
      </c>
      <c r="I356" s="74"/>
      <c r="J356" s="74"/>
    </row>
    <row r="357" spans="1:10" s="41" customFormat="1" ht="12.75">
      <c r="A357" s="120"/>
      <c r="B357" s="120"/>
      <c r="C357" s="120"/>
      <c r="D357" s="121"/>
      <c r="E357" s="73"/>
      <c r="F357" s="73"/>
      <c r="G357" s="73"/>
      <c r="H357" s="73"/>
      <c r="I357" s="73"/>
      <c r="J357" s="73"/>
    </row>
    <row r="358" spans="1:10" s="75" customFormat="1" ht="12.75">
      <c r="A358" s="118" t="s">
        <v>115</v>
      </c>
      <c r="B358" s="118"/>
      <c r="C358" s="118"/>
      <c r="D358" s="119"/>
      <c r="E358" s="49"/>
      <c r="F358" s="49"/>
      <c r="G358" s="49"/>
      <c r="H358" s="49"/>
      <c r="I358" s="49"/>
      <c r="J358" s="49"/>
    </row>
    <row r="359" spans="1:10" s="41" customFormat="1" ht="26.4">
      <c r="A359" s="35"/>
      <c r="B359" s="47">
        <v>622400002</v>
      </c>
      <c r="C359" s="45" t="s">
        <v>454</v>
      </c>
      <c r="D359" s="35" t="s">
        <v>306</v>
      </c>
      <c r="E359" s="37"/>
      <c r="F359" s="37">
        <v>2310</v>
      </c>
      <c r="G359" s="37">
        <f>F359*E359</f>
        <v>0</v>
      </c>
      <c r="H359" s="37"/>
      <c r="I359" s="37"/>
      <c r="J359" s="37"/>
    </row>
    <row r="360" spans="1:10" s="41" customFormat="1" ht="26.4">
      <c r="A360" s="35"/>
      <c r="B360" s="47">
        <v>622400003</v>
      </c>
      <c r="C360" s="45" t="s">
        <v>455</v>
      </c>
      <c r="D360" s="35" t="s">
        <v>306</v>
      </c>
      <c r="E360" s="37"/>
      <c r="F360" s="37">
        <v>1240</v>
      </c>
      <c r="G360" s="37">
        <f>F360*E360</f>
        <v>0</v>
      </c>
      <c r="H360" s="37"/>
      <c r="I360" s="37"/>
      <c r="J360" s="37"/>
    </row>
    <row r="361" spans="1:10" s="41" customFormat="1" ht="26.4">
      <c r="A361" s="35"/>
      <c r="B361" s="47">
        <v>622400004</v>
      </c>
      <c r="C361" s="45" t="s">
        <v>456</v>
      </c>
      <c r="D361" s="35" t="s">
        <v>306</v>
      </c>
      <c r="E361" s="37"/>
      <c r="F361" s="37">
        <v>1164</v>
      </c>
      <c r="G361" s="37">
        <f>F361*E361</f>
        <v>0</v>
      </c>
      <c r="H361" s="37"/>
      <c r="I361" s="37"/>
      <c r="J361" s="37"/>
    </row>
    <row r="362" spans="1:10" s="75" customFormat="1" ht="12.75">
      <c r="A362" s="115"/>
      <c r="B362" s="117" t="s">
        <v>311</v>
      </c>
      <c r="C362" s="115" t="str">
        <f>A358</f>
        <v xml:space="preserve">     Stavební díl : 789 - Opláštění fasád</v>
      </c>
      <c r="D362" s="116"/>
      <c r="E362" s="74"/>
      <c r="F362" s="74"/>
      <c r="G362" s="74"/>
      <c r="H362" s="74">
        <f>SUM(G359:G361)</f>
        <v>0</v>
      </c>
      <c r="I362" s="74"/>
      <c r="J362" s="74"/>
    </row>
    <row r="363" spans="1:10" s="41" customFormat="1" ht="12.75">
      <c r="A363" s="120"/>
      <c r="B363" s="120"/>
      <c r="C363" s="120"/>
      <c r="D363" s="121"/>
      <c r="E363" s="73"/>
      <c r="F363" s="73"/>
      <c r="G363" s="73"/>
      <c r="H363" s="73"/>
      <c r="I363" s="73"/>
      <c r="J363" s="73"/>
    </row>
    <row r="364" spans="1:10" s="75" customFormat="1" ht="12.75">
      <c r="A364" s="118" t="s">
        <v>120</v>
      </c>
      <c r="B364" s="118"/>
      <c r="C364" s="118"/>
      <c r="D364" s="119"/>
      <c r="E364" s="49"/>
      <c r="F364" s="49"/>
      <c r="G364" s="49"/>
      <c r="H364" s="49"/>
      <c r="I364" s="49"/>
      <c r="J364" s="49"/>
    </row>
    <row r="365" spans="1:10" s="41" customFormat="1" ht="12.75">
      <c r="A365" s="129"/>
      <c r="B365" s="130"/>
      <c r="C365" s="131" t="s">
        <v>481</v>
      </c>
      <c r="D365" s="132"/>
      <c r="E365" s="133"/>
      <c r="F365" s="133"/>
      <c r="G365" s="133"/>
      <c r="H365" s="133"/>
      <c r="I365" s="133"/>
      <c r="J365" s="37"/>
    </row>
    <row r="366" spans="1:10" s="41" customFormat="1" ht="12.75">
      <c r="A366" s="35"/>
      <c r="B366" s="72" t="s">
        <v>266</v>
      </c>
      <c r="C366" s="71" t="s">
        <v>163</v>
      </c>
      <c r="D366" s="72" t="s">
        <v>306</v>
      </c>
      <c r="E366" s="37"/>
      <c r="F366" s="37">
        <v>212</v>
      </c>
      <c r="G366" s="37">
        <f aca="true" t="shared" si="6" ref="G366:G372">F366*E366</f>
        <v>0</v>
      </c>
      <c r="H366" s="37"/>
      <c r="I366" s="37" t="s">
        <v>484</v>
      </c>
      <c r="J366" s="37"/>
    </row>
    <row r="367" spans="1:10" s="41" customFormat="1" ht="12.75">
      <c r="A367" s="35"/>
      <c r="B367" s="72" t="s">
        <v>236</v>
      </c>
      <c r="C367" s="71" t="s">
        <v>164</v>
      </c>
      <c r="D367" s="72" t="s">
        <v>306</v>
      </c>
      <c r="E367" s="37"/>
      <c r="F367" s="37">
        <v>65</v>
      </c>
      <c r="G367" s="37">
        <f t="shared" si="6"/>
        <v>0</v>
      </c>
      <c r="H367" s="37"/>
      <c r="I367" s="37" t="s">
        <v>484</v>
      </c>
      <c r="J367" s="37"/>
    </row>
    <row r="368" spans="1:10" s="41" customFormat="1" ht="12.75">
      <c r="A368" s="35"/>
      <c r="B368" s="46" t="s">
        <v>12</v>
      </c>
      <c r="C368" s="71" t="s">
        <v>166</v>
      </c>
      <c r="D368" s="35" t="s">
        <v>306</v>
      </c>
      <c r="E368" s="37"/>
      <c r="F368" s="37">
        <v>857</v>
      </c>
      <c r="G368" s="37">
        <f t="shared" si="6"/>
        <v>0</v>
      </c>
      <c r="H368" s="37"/>
      <c r="I368" s="37" t="s">
        <v>484</v>
      </c>
      <c r="J368" s="37"/>
    </row>
    <row r="369" spans="1:10" s="41" customFormat="1" ht="12.75">
      <c r="A369" s="35"/>
      <c r="B369" s="46" t="s">
        <v>204</v>
      </c>
      <c r="C369" s="71" t="s">
        <v>165</v>
      </c>
      <c r="D369" s="35" t="s">
        <v>306</v>
      </c>
      <c r="E369" s="37"/>
      <c r="F369" s="37">
        <v>35</v>
      </c>
      <c r="G369" s="37">
        <f t="shared" si="6"/>
        <v>0</v>
      </c>
      <c r="H369" s="37"/>
      <c r="I369" s="37" t="s">
        <v>484</v>
      </c>
      <c r="J369" s="37"/>
    </row>
    <row r="370" spans="1:10" s="41" customFormat="1" ht="26.4">
      <c r="A370" s="35"/>
      <c r="B370" s="72" t="s">
        <v>235</v>
      </c>
      <c r="C370" s="71" t="s">
        <v>486</v>
      </c>
      <c r="D370" s="72" t="s">
        <v>306</v>
      </c>
      <c r="E370" s="37"/>
      <c r="F370" s="37">
        <v>433</v>
      </c>
      <c r="G370" s="37">
        <f t="shared" si="6"/>
        <v>0</v>
      </c>
      <c r="H370" s="37"/>
      <c r="I370" s="37" t="s">
        <v>484</v>
      </c>
      <c r="J370" s="37"/>
    </row>
    <row r="371" spans="1:10" s="41" customFormat="1" ht="26.4">
      <c r="A371" s="35"/>
      <c r="B371" s="72" t="s">
        <v>268</v>
      </c>
      <c r="C371" s="71" t="s">
        <v>487</v>
      </c>
      <c r="D371" s="72" t="s">
        <v>307</v>
      </c>
      <c r="E371" s="37"/>
      <c r="F371" s="37">
        <v>5725</v>
      </c>
      <c r="G371" s="37">
        <f t="shared" si="6"/>
        <v>0</v>
      </c>
      <c r="H371" s="37"/>
      <c r="I371" s="37" t="s">
        <v>484</v>
      </c>
      <c r="J371" s="37"/>
    </row>
    <row r="372" spans="1:10" s="41" customFormat="1" ht="12.75">
      <c r="A372" s="35"/>
      <c r="B372" s="72" t="s">
        <v>261</v>
      </c>
      <c r="C372" s="71" t="s">
        <v>267</v>
      </c>
      <c r="D372" s="72" t="s">
        <v>306</v>
      </c>
      <c r="E372" s="37"/>
      <c r="F372" s="37">
        <v>17.5</v>
      </c>
      <c r="G372" s="37">
        <f t="shared" si="6"/>
        <v>0</v>
      </c>
      <c r="H372" s="37"/>
      <c r="I372" s="37" t="s">
        <v>484</v>
      </c>
      <c r="J372" s="37"/>
    </row>
    <row r="373" spans="1:10" s="41" customFormat="1" ht="12.75">
      <c r="A373" s="129"/>
      <c r="B373" s="130"/>
      <c r="C373" s="131" t="s">
        <v>482</v>
      </c>
      <c r="D373" s="132"/>
      <c r="E373" s="133"/>
      <c r="F373" s="133"/>
      <c r="G373" s="133"/>
      <c r="H373" s="133"/>
      <c r="I373" s="133"/>
      <c r="J373" s="37"/>
    </row>
    <row r="374" spans="1:10" s="41" customFormat="1" ht="26.4">
      <c r="A374" s="35"/>
      <c r="B374" s="46" t="s">
        <v>498</v>
      </c>
      <c r="C374" s="71" t="s">
        <v>499</v>
      </c>
      <c r="D374" s="35" t="s">
        <v>306</v>
      </c>
      <c r="E374" s="37"/>
      <c r="F374" s="37">
        <v>465</v>
      </c>
      <c r="G374" s="37">
        <f aca="true" t="shared" si="7" ref="G374:G381">F374*E374</f>
        <v>0</v>
      </c>
      <c r="H374" s="37"/>
      <c r="I374" s="37" t="s">
        <v>485</v>
      </c>
      <c r="J374" s="37"/>
    </row>
    <row r="375" spans="1:10" s="41" customFormat="1" ht="26.4">
      <c r="A375" s="35"/>
      <c r="B375" s="46" t="s">
        <v>497</v>
      </c>
      <c r="C375" s="71" t="s">
        <v>496</v>
      </c>
      <c r="D375" s="35" t="s">
        <v>306</v>
      </c>
      <c r="E375" s="37"/>
      <c r="F375" s="37">
        <v>185</v>
      </c>
      <c r="G375" s="37">
        <f t="shared" si="7"/>
        <v>0</v>
      </c>
      <c r="H375" s="37"/>
      <c r="I375" s="37" t="s">
        <v>485</v>
      </c>
      <c r="J375" s="37"/>
    </row>
    <row r="376" spans="1:10" s="41" customFormat="1" ht="12.75">
      <c r="A376" s="35"/>
      <c r="B376" s="46" t="s">
        <v>495</v>
      </c>
      <c r="C376" s="71" t="s">
        <v>500</v>
      </c>
      <c r="D376" s="35" t="s">
        <v>306</v>
      </c>
      <c r="E376" s="37"/>
      <c r="F376" s="37">
        <v>55</v>
      </c>
      <c r="G376" s="37">
        <f t="shared" si="7"/>
        <v>0</v>
      </c>
      <c r="H376" s="37"/>
      <c r="I376" s="37" t="s">
        <v>485</v>
      </c>
      <c r="J376" s="37"/>
    </row>
    <row r="377" spans="1:10" s="41" customFormat="1" ht="12.75">
      <c r="A377" s="35"/>
      <c r="B377" s="46" t="s">
        <v>13</v>
      </c>
      <c r="C377" s="71" t="s">
        <v>494</v>
      </c>
      <c r="D377" s="35" t="s">
        <v>306</v>
      </c>
      <c r="E377" s="37"/>
      <c r="F377" s="37">
        <v>235</v>
      </c>
      <c r="G377" s="37">
        <f t="shared" si="7"/>
        <v>0</v>
      </c>
      <c r="H377" s="37"/>
      <c r="I377" s="37" t="s">
        <v>485</v>
      </c>
      <c r="J377" s="37"/>
    </row>
    <row r="378" spans="1:10" s="41" customFormat="1" ht="12.75">
      <c r="A378" s="35"/>
      <c r="B378" s="46" t="s">
        <v>236</v>
      </c>
      <c r="C378" s="71" t="s">
        <v>490</v>
      </c>
      <c r="D378" s="35" t="s">
        <v>306</v>
      </c>
      <c r="E378" s="37"/>
      <c r="F378" s="37">
        <v>59</v>
      </c>
      <c r="G378" s="37">
        <f t="shared" si="7"/>
        <v>0</v>
      </c>
      <c r="H378" s="37"/>
      <c r="I378" s="37" t="s">
        <v>485</v>
      </c>
      <c r="J378" s="37"/>
    </row>
    <row r="379" spans="1:10" s="41" customFormat="1" ht="26.4">
      <c r="A379" s="35"/>
      <c r="B379" s="72" t="s">
        <v>235</v>
      </c>
      <c r="C379" s="71" t="s">
        <v>486</v>
      </c>
      <c r="D379" s="72" t="s">
        <v>306</v>
      </c>
      <c r="E379" s="37"/>
      <c r="F379" s="37">
        <v>433</v>
      </c>
      <c r="G379" s="37">
        <f t="shared" si="7"/>
        <v>0</v>
      </c>
      <c r="H379" s="37"/>
      <c r="I379" s="37" t="s">
        <v>485</v>
      </c>
      <c r="J379" s="37"/>
    </row>
    <row r="380" spans="1:10" s="41" customFormat="1" ht="26.4">
      <c r="A380" s="35"/>
      <c r="B380" s="72" t="s">
        <v>268</v>
      </c>
      <c r="C380" s="71" t="s">
        <v>488</v>
      </c>
      <c r="D380" s="72" t="s">
        <v>307</v>
      </c>
      <c r="E380" s="37"/>
      <c r="F380" s="37">
        <v>5725</v>
      </c>
      <c r="G380" s="37">
        <f t="shared" si="7"/>
        <v>0</v>
      </c>
      <c r="H380" s="37"/>
      <c r="I380" s="37" t="s">
        <v>485</v>
      </c>
      <c r="J380" s="37"/>
    </row>
    <row r="381" spans="1:10" s="41" customFormat="1" ht="12.75">
      <c r="A381" s="35"/>
      <c r="B381" s="72" t="s">
        <v>261</v>
      </c>
      <c r="C381" s="71" t="s">
        <v>267</v>
      </c>
      <c r="D381" s="72" t="s">
        <v>306</v>
      </c>
      <c r="E381" s="37"/>
      <c r="F381" s="37">
        <v>17.5</v>
      </c>
      <c r="G381" s="37">
        <f t="shared" si="7"/>
        <v>0</v>
      </c>
      <c r="H381" s="37"/>
      <c r="I381" s="37" t="s">
        <v>485</v>
      </c>
      <c r="J381" s="37"/>
    </row>
    <row r="382" spans="1:10" s="41" customFormat="1" ht="12.75">
      <c r="A382" s="129"/>
      <c r="B382" s="130"/>
      <c r="C382" s="131" t="s">
        <v>483</v>
      </c>
      <c r="D382" s="132"/>
      <c r="E382" s="133"/>
      <c r="F382" s="133"/>
      <c r="G382" s="133"/>
      <c r="H382" s="133"/>
      <c r="I382" s="133"/>
      <c r="J382" s="37"/>
    </row>
    <row r="383" spans="1:10" s="41" customFormat="1" ht="12.75">
      <c r="A383" s="35"/>
      <c r="B383" s="72" t="s">
        <v>492</v>
      </c>
      <c r="C383" s="71" t="s">
        <v>493</v>
      </c>
      <c r="D383" s="72" t="s">
        <v>306</v>
      </c>
      <c r="E383" s="37"/>
      <c r="F383" s="37">
        <v>1150</v>
      </c>
      <c r="G383" s="37">
        <f aca="true" t="shared" si="8" ref="G383:G388">F383*E383</f>
        <v>0</v>
      </c>
      <c r="H383" s="37"/>
      <c r="I383" s="37" t="s">
        <v>489</v>
      </c>
      <c r="J383" s="37"/>
    </row>
    <row r="384" spans="1:10" s="41" customFormat="1" ht="12.75">
      <c r="A384" s="35"/>
      <c r="B384" s="72" t="s">
        <v>236</v>
      </c>
      <c r="C384" s="71" t="s">
        <v>164</v>
      </c>
      <c r="D384" s="72" t="s">
        <v>306</v>
      </c>
      <c r="E384" s="37"/>
      <c r="F384" s="37">
        <v>65</v>
      </c>
      <c r="G384" s="37">
        <f t="shared" si="8"/>
        <v>0</v>
      </c>
      <c r="H384" s="37"/>
      <c r="I384" s="37" t="s">
        <v>489</v>
      </c>
      <c r="J384" s="37"/>
    </row>
    <row r="385" spans="1:10" s="41" customFormat="1" ht="12.75">
      <c r="A385" s="35"/>
      <c r="B385" s="46" t="s">
        <v>12</v>
      </c>
      <c r="C385" s="71" t="s">
        <v>166</v>
      </c>
      <c r="D385" s="35" t="s">
        <v>306</v>
      </c>
      <c r="E385" s="37"/>
      <c r="F385" s="37">
        <v>857</v>
      </c>
      <c r="G385" s="37">
        <f t="shared" si="8"/>
        <v>0</v>
      </c>
      <c r="H385" s="37"/>
      <c r="I385" s="37" t="s">
        <v>489</v>
      </c>
      <c r="J385" s="37"/>
    </row>
    <row r="386" spans="1:10" s="41" customFormat="1" ht="12.75">
      <c r="A386" s="35"/>
      <c r="B386" s="46" t="s">
        <v>236</v>
      </c>
      <c r="C386" s="71" t="s">
        <v>490</v>
      </c>
      <c r="D386" s="35" t="s">
        <v>306</v>
      </c>
      <c r="E386" s="37"/>
      <c r="F386" s="37">
        <v>59</v>
      </c>
      <c r="G386" s="37">
        <f t="shared" si="8"/>
        <v>0</v>
      </c>
      <c r="H386" s="37"/>
      <c r="I386" s="37" t="s">
        <v>489</v>
      </c>
      <c r="J386" s="37"/>
    </row>
    <row r="387" spans="1:10" s="41" customFormat="1" ht="26.4">
      <c r="A387" s="35"/>
      <c r="B387" s="72" t="s">
        <v>235</v>
      </c>
      <c r="C387" s="71" t="s">
        <v>486</v>
      </c>
      <c r="D387" s="72" t="s">
        <v>306</v>
      </c>
      <c r="E387" s="37"/>
      <c r="F387" s="37">
        <v>433</v>
      </c>
      <c r="G387" s="37">
        <f t="shared" si="8"/>
        <v>0</v>
      </c>
      <c r="H387" s="37"/>
      <c r="I387" s="37" t="s">
        <v>489</v>
      </c>
      <c r="J387" s="37"/>
    </row>
    <row r="388" spans="1:10" s="41" customFormat="1" ht="26.4">
      <c r="A388" s="35"/>
      <c r="B388" s="72" t="s">
        <v>268</v>
      </c>
      <c r="C388" s="71" t="s">
        <v>491</v>
      </c>
      <c r="D388" s="72" t="s">
        <v>307</v>
      </c>
      <c r="E388" s="37"/>
      <c r="F388" s="37">
        <v>5725</v>
      </c>
      <c r="G388" s="37">
        <f t="shared" si="8"/>
        <v>0</v>
      </c>
      <c r="H388" s="37"/>
      <c r="I388" s="37" t="s">
        <v>489</v>
      </c>
      <c r="J388" s="37"/>
    </row>
    <row r="389" spans="1:10" s="75" customFormat="1" ht="12.75">
      <c r="A389" s="115"/>
      <c r="B389" s="117" t="s">
        <v>311</v>
      </c>
      <c r="C389" s="115" t="str">
        <f>A364</f>
        <v xml:space="preserve">     Stavební díl : 790 - Střešní konstrukce kompletizované </v>
      </c>
      <c r="D389" s="116"/>
      <c r="E389" s="74"/>
      <c r="F389" s="74"/>
      <c r="G389" s="74"/>
      <c r="H389" s="74">
        <f>SUM(G382:G388)</f>
        <v>0</v>
      </c>
      <c r="I389" s="74"/>
      <c r="J389" s="74"/>
    </row>
    <row r="390" spans="1:10" s="41" customFormat="1" ht="12.75">
      <c r="A390" s="120"/>
      <c r="B390" s="120"/>
      <c r="C390" s="120"/>
      <c r="D390" s="121"/>
      <c r="E390" s="73"/>
      <c r="F390" s="73"/>
      <c r="G390" s="73"/>
      <c r="H390" s="73"/>
      <c r="I390" s="73"/>
      <c r="J390" s="73"/>
    </row>
    <row r="391" spans="1:10" s="75" customFormat="1" ht="12.75">
      <c r="A391" s="118" t="s">
        <v>121</v>
      </c>
      <c r="B391" s="118"/>
      <c r="C391" s="118"/>
      <c r="D391" s="119"/>
      <c r="E391" s="49"/>
      <c r="F391" s="49"/>
      <c r="G391" s="49"/>
      <c r="H391" s="49"/>
      <c r="I391" s="49"/>
      <c r="J391" s="49"/>
    </row>
    <row r="392" spans="1:10" s="41" customFormat="1" ht="12.75">
      <c r="A392" s="35"/>
      <c r="B392" s="48"/>
      <c r="C392" s="40"/>
      <c r="D392" s="35"/>
      <c r="E392" s="37"/>
      <c r="F392" s="37"/>
      <c r="G392" s="37">
        <f>F392*E392</f>
        <v>0</v>
      </c>
      <c r="H392" s="37"/>
      <c r="I392" s="37"/>
      <c r="J392" s="37"/>
    </row>
    <row r="393" spans="1:10" s="41" customFormat="1" ht="12.75">
      <c r="A393" s="35"/>
      <c r="B393" s="76"/>
      <c r="C393" s="40"/>
      <c r="D393" s="35"/>
      <c r="E393" s="37"/>
      <c r="F393" s="37"/>
      <c r="G393" s="37">
        <f>F393*E393</f>
        <v>0</v>
      </c>
      <c r="H393" s="37"/>
      <c r="I393" s="37"/>
      <c r="J393" s="37"/>
    </row>
    <row r="394" spans="1:10" s="75" customFormat="1" ht="12.75">
      <c r="A394" s="115"/>
      <c r="B394" s="117" t="s">
        <v>311</v>
      </c>
      <c r="C394" s="115" t="str">
        <f>A391</f>
        <v xml:space="preserve">     Stavební díl : 792 - Podhledy</v>
      </c>
      <c r="D394" s="116"/>
      <c r="E394" s="74"/>
      <c r="F394" s="74"/>
      <c r="G394" s="74"/>
      <c r="H394" s="74">
        <f>SUM(G392:G393)</f>
        <v>0</v>
      </c>
      <c r="I394" s="74"/>
      <c r="J394" s="74"/>
    </row>
    <row r="395" spans="1:10" s="41" customFormat="1" ht="12.75">
      <c r="A395" s="120"/>
      <c r="B395" s="120"/>
      <c r="C395" s="120"/>
      <c r="D395" s="121"/>
      <c r="E395" s="73"/>
      <c r="F395" s="73"/>
      <c r="G395" s="73"/>
      <c r="H395" s="73"/>
      <c r="I395" s="73"/>
      <c r="J395" s="73"/>
    </row>
    <row r="396" spans="1:10" s="75" customFormat="1" ht="12.75">
      <c r="A396" s="118" t="s">
        <v>145</v>
      </c>
      <c r="B396" s="118"/>
      <c r="C396" s="118"/>
      <c r="D396" s="119"/>
      <c r="E396" s="49"/>
      <c r="F396" s="49"/>
      <c r="G396" s="49"/>
      <c r="H396" s="49"/>
      <c r="I396" s="49"/>
      <c r="J396" s="49"/>
    </row>
    <row r="397" spans="1:10" s="41" customFormat="1" ht="12.75">
      <c r="A397" s="35"/>
      <c r="B397" s="79"/>
      <c r="C397" s="43"/>
      <c r="D397" s="42"/>
      <c r="E397" s="37"/>
      <c r="F397" s="37"/>
      <c r="G397" s="37"/>
      <c r="H397" s="37"/>
      <c r="I397" s="37"/>
      <c r="J397" s="37"/>
    </row>
    <row r="398" spans="1:10" s="41" customFormat="1" ht="12.75">
      <c r="A398" s="35"/>
      <c r="B398" s="79"/>
      <c r="C398" s="138" t="s">
        <v>506</v>
      </c>
      <c r="D398" s="42"/>
      <c r="E398" s="37"/>
      <c r="F398" s="37"/>
      <c r="G398" s="37"/>
      <c r="H398" s="37"/>
      <c r="I398" s="37"/>
      <c r="J398" s="37"/>
    </row>
    <row r="399" spans="1:10" s="41" customFormat="1" ht="12.75">
      <c r="A399" s="35"/>
      <c r="B399" s="79"/>
      <c r="C399" s="43" t="s">
        <v>501</v>
      </c>
      <c r="D399" s="42" t="s">
        <v>291</v>
      </c>
      <c r="E399" s="37">
        <v>450</v>
      </c>
      <c r="F399" s="37">
        <v>240</v>
      </c>
      <c r="G399" s="37">
        <f>F399*E399</f>
        <v>108000</v>
      </c>
      <c r="H399" s="37"/>
      <c r="I399" s="37"/>
      <c r="J399" s="37"/>
    </row>
    <row r="400" spans="1:10" s="41" customFormat="1" ht="12.75">
      <c r="A400" s="35"/>
      <c r="B400" s="79"/>
      <c r="C400" s="43" t="s">
        <v>502</v>
      </c>
      <c r="D400" s="42" t="s">
        <v>291</v>
      </c>
      <c r="E400" s="37">
        <v>65</v>
      </c>
      <c r="F400" s="37">
        <v>260</v>
      </c>
      <c r="G400" s="37">
        <f aca="true" t="shared" si="9" ref="G400:G410">F400*E400</f>
        <v>16900</v>
      </c>
      <c r="H400" s="37"/>
      <c r="I400" s="37"/>
      <c r="J400" s="37"/>
    </row>
    <row r="401" spans="1:10" s="41" customFormat="1" ht="12.75">
      <c r="A401" s="35"/>
      <c r="B401" s="79"/>
      <c r="C401" s="43" t="s">
        <v>563</v>
      </c>
      <c r="D401" s="42" t="s">
        <v>291</v>
      </c>
      <c r="E401" s="37">
        <v>95</v>
      </c>
      <c r="F401" s="37">
        <v>260</v>
      </c>
      <c r="G401" s="37">
        <f>F401*E401</f>
        <v>24700</v>
      </c>
      <c r="H401" s="37"/>
      <c r="I401" s="37"/>
      <c r="J401" s="37"/>
    </row>
    <row r="402" spans="1:10" s="41" customFormat="1" ht="12.75">
      <c r="A402" s="35"/>
      <c r="B402" s="79"/>
      <c r="C402" s="43" t="s">
        <v>564</v>
      </c>
      <c r="D402" s="42" t="s">
        <v>291</v>
      </c>
      <c r="E402" s="37">
        <v>85</v>
      </c>
      <c r="F402" s="37">
        <v>260</v>
      </c>
      <c r="G402" s="37">
        <f t="shared" si="9"/>
        <v>22100</v>
      </c>
      <c r="H402" s="37"/>
      <c r="I402" s="37"/>
      <c r="J402" s="37"/>
    </row>
    <row r="403" spans="1:10" s="41" customFormat="1" ht="12.75">
      <c r="A403" s="35"/>
      <c r="B403" s="79"/>
      <c r="C403" s="43" t="s">
        <v>565</v>
      </c>
      <c r="D403" s="42" t="s">
        <v>291</v>
      </c>
      <c r="E403" s="37">
        <v>5</v>
      </c>
      <c r="F403" s="37">
        <v>280</v>
      </c>
      <c r="G403" s="37">
        <f t="shared" si="9"/>
        <v>1400</v>
      </c>
      <c r="H403" s="37"/>
      <c r="I403" s="37"/>
      <c r="J403" s="37"/>
    </row>
    <row r="404" spans="1:10" s="41" customFormat="1" ht="12.75">
      <c r="A404" s="35"/>
      <c r="B404" s="79"/>
      <c r="C404" s="43" t="s">
        <v>566</v>
      </c>
      <c r="D404" s="42" t="s">
        <v>291</v>
      </c>
      <c r="E404" s="37">
        <v>3</v>
      </c>
      <c r="F404" s="37">
        <v>350</v>
      </c>
      <c r="G404" s="37">
        <f t="shared" si="9"/>
        <v>1050</v>
      </c>
      <c r="H404" s="37"/>
      <c r="I404" s="37"/>
      <c r="J404" s="37"/>
    </row>
    <row r="405" spans="1:10" s="41" customFormat="1" ht="12.75">
      <c r="A405" s="35"/>
      <c r="B405" s="79"/>
      <c r="C405" s="43" t="s">
        <v>503</v>
      </c>
      <c r="D405" s="42" t="s">
        <v>291</v>
      </c>
      <c r="E405" s="37">
        <v>985</v>
      </c>
      <c r="F405" s="37">
        <v>240</v>
      </c>
      <c r="G405" s="37">
        <f t="shared" si="9"/>
        <v>236400</v>
      </c>
      <c r="H405" s="37"/>
      <c r="I405" s="37"/>
      <c r="J405" s="37"/>
    </row>
    <row r="406" spans="1:10" s="41" customFormat="1" ht="12.75">
      <c r="A406" s="35"/>
      <c r="B406" s="79"/>
      <c r="C406" s="43" t="s">
        <v>504</v>
      </c>
      <c r="D406" s="42" t="s">
        <v>291</v>
      </c>
      <c r="E406" s="37">
        <v>15</v>
      </c>
      <c r="F406" s="37">
        <v>260</v>
      </c>
      <c r="G406" s="37">
        <f t="shared" si="9"/>
        <v>3900</v>
      </c>
      <c r="H406" s="37"/>
      <c r="I406" s="37"/>
      <c r="J406" s="37"/>
    </row>
    <row r="407" spans="1:10" s="41" customFormat="1" ht="12.75">
      <c r="A407" s="35"/>
      <c r="B407" s="79"/>
      <c r="C407" s="43" t="s">
        <v>548</v>
      </c>
      <c r="D407" s="42" t="s">
        <v>291</v>
      </c>
      <c r="E407" s="37">
        <v>0</v>
      </c>
      <c r="F407" s="37">
        <v>350</v>
      </c>
      <c r="G407" s="37">
        <f t="shared" si="9"/>
        <v>0</v>
      </c>
      <c r="H407" s="37"/>
      <c r="I407" s="37"/>
      <c r="J407" s="37"/>
    </row>
    <row r="408" spans="1:10" s="41" customFormat="1" ht="12.75">
      <c r="A408" s="35"/>
      <c r="B408" s="79"/>
      <c r="C408" s="43" t="s">
        <v>505</v>
      </c>
      <c r="D408" s="42" t="s">
        <v>291</v>
      </c>
      <c r="E408" s="37">
        <v>3</v>
      </c>
      <c r="F408" s="37">
        <v>650</v>
      </c>
      <c r="G408" s="37">
        <f t="shared" si="9"/>
        <v>1950</v>
      </c>
      <c r="H408" s="37"/>
      <c r="I408" s="37"/>
      <c r="J408" s="37"/>
    </row>
    <row r="409" spans="1:10" s="41" customFormat="1" ht="12.75">
      <c r="A409" s="35"/>
      <c r="B409" s="79"/>
      <c r="C409" s="43" t="s">
        <v>571</v>
      </c>
      <c r="D409" s="42" t="s">
        <v>271</v>
      </c>
      <c r="E409" s="37">
        <v>1</v>
      </c>
      <c r="F409" s="37">
        <v>75000</v>
      </c>
      <c r="G409" s="37">
        <f t="shared" si="9"/>
        <v>75000</v>
      </c>
      <c r="H409" s="37"/>
      <c r="I409" s="37"/>
      <c r="J409" s="37"/>
    </row>
    <row r="410" spans="1:10" s="41" customFormat="1" ht="12.75">
      <c r="A410" s="35"/>
      <c r="B410" s="79"/>
      <c r="C410" s="138" t="s">
        <v>547</v>
      </c>
      <c r="D410" s="42"/>
      <c r="E410" s="37"/>
      <c r="F410" s="37"/>
      <c r="G410" s="37">
        <f t="shared" si="9"/>
        <v>0</v>
      </c>
      <c r="H410" s="37"/>
      <c r="I410" s="37"/>
      <c r="J410" s="37"/>
    </row>
    <row r="411" spans="1:10" s="41" customFormat="1" ht="12.75">
      <c r="A411" s="35"/>
      <c r="B411" s="79"/>
      <c r="C411" s="43"/>
      <c r="D411" s="42"/>
      <c r="E411" s="37"/>
      <c r="F411" s="37"/>
      <c r="G411" s="37"/>
      <c r="H411" s="37"/>
      <c r="I411" s="37"/>
      <c r="J411" s="37"/>
    </row>
    <row r="412" spans="1:10" s="41" customFormat="1" ht="12.75">
      <c r="A412" s="35"/>
      <c r="B412" s="79"/>
      <c r="C412" s="138" t="s">
        <v>512</v>
      </c>
      <c r="D412" s="42"/>
      <c r="E412" s="37"/>
      <c r="F412" s="37"/>
      <c r="G412" s="37"/>
      <c r="H412" s="37"/>
      <c r="I412" s="37"/>
      <c r="J412" s="37"/>
    </row>
    <row r="413" spans="1:10" s="41" customFormat="1" ht="12.75" customHeight="1">
      <c r="A413" s="35"/>
      <c r="B413" s="79"/>
      <c r="C413" s="43" t="s">
        <v>545</v>
      </c>
      <c r="D413" s="42" t="s">
        <v>212</v>
      </c>
      <c r="E413" s="37">
        <v>4950</v>
      </c>
      <c r="F413" s="37">
        <v>37</v>
      </c>
      <c r="G413" s="37">
        <f>F413*E413</f>
        <v>183150</v>
      </c>
      <c r="H413" s="37"/>
      <c r="I413" s="37"/>
      <c r="J413" s="37"/>
    </row>
    <row r="414" spans="1:10" s="41" customFormat="1" ht="12.75" customHeight="1">
      <c r="A414" s="35"/>
      <c r="B414" s="79"/>
      <c r="C414" s="43" t="s">
        <v>507</v>
      </c>
      <c r="D414" s="42" t="s">
        <v>212</v>
      </c>
      <c r="E414" s="37">
        <v>7800</v>
      </c>
      <c r="F414" s="37">
        <v>45</v>
      </c>
      <c r="G414" s="37">
        <f>F414*E414</f>
        <v>351000</v>
      </c>
      <c r="H414" s="37"/>
      <c r="I414" s="37"/>
      <c r="J414" s="37"/>
    </row>
    <row r="415" spans="1:10" s="41" customFormat="1" ht="12.75" customHeight="1">
      <c r="A415" s="35"/>
      <c r="B415" s="79"/>
      <c r="C415" s="43" t="s">
        <v>508</v>
      </c>
      <c r="D415" s="42" t="s">
        <v>212</v>
      </c>
      <c r="E415" s="37">
        <v>950</v>
      </c>
      <c r="F415" s="37">
        <v>55</v>
      </c>
      <c r="G415" s="37">
        <f>F415*E415</f>
        <v>52250</v>
      </c>
      <c r="H415" s="37"/>
      <c r="I415" s="37"/>
      <c r="J415" s="37"/>
    </row>
    <row r="416" spans="1:10" s="41" customFormat="1" ht="12.75" customHeight="1">
      <c r="A416" s="35"/>
      <c r="B416" s="79"/>
      <c r="C416" s="43" t="s">
        <v>533</v>
      </c>
      <c r="D416" s="42" t="s">
        <v>212</v>
      </c>
      <c r="E416" s="37">
        <v>1080</v>
      </c>
      <c r="F416" s="37">
        <v>125</v>
      </c>
      <c r="G416" s="37">
        <f>F416*E416</f>
        <v>135000</v>
      </c>
      <c r="H416" s="37"/>
      <c r="I416" s="37"/>
      <c r="J416" s="37"/>
    </row>
    <row r="417" spans="1:10" s="41" customFormat="1" ht="12.75" customHeight="1">
      <c r="A417" s="35"/>
      <c r="B417" s="79"/>
      <c r="C417" s="43" t="s">
        <v>509</v>
      </c>
      <c r="D417" s="42" t="s">
        <v>212</v>
      </c>
      <c r="E417" s="37">
        <v>0</v>
      </c>
      <c r="F417" s="37">
        <v>560</v>
      </c>
      <c r="G417" s="37">
        <f>F417*E417</f>
        <v>0</v>
      </c>
      <c r="H417" s="37"/>
      <c r="I417" s="37"/>
      <c r="J417" s="37"/>
    </row>
    <row r="418" spans="1:10" s="41" customFormat="1" ht="12.75" customHeight="1">
      <c r="A418" s="35"/>
      <c r="B418" s="79"/>
      <c r="C418" s="43" t="s">
        <v>542</v>
      </c>
      <c r="D418" s="42" t="s">
        <v>212</v>
      </c>
      <c r="E418" s="37">
        <v>105</v>
      </c>
      <c r="F418" s="37">
        <v>830</v>
      </c>
      <c r="G418" s="37">
        <f aca="true" t="shared" si="10" ref="G418:G424">F418*E418</f>
        <v>87150</v>
      </c>
      <c r="H418" s="37"/>
      <c r="I418" s="37"/>
      <c r="J418" s="37"/>
    </row>
    <row r="419" spans="1:10" s="41" customFormat="1" ht="12.75" customHeight="1">
      <c r="A419" s="35"/>
      <c r="B419" s="79"/>
      <c r="C419" s="43" t="s">
        <v>540</v>
      </c>
      <c r="D419" s="42" t="s">
        <v>212</v>
      </c>
      <c r="E419" s="37">
        <v>0</v>
      </c>
      <c r="F419" s="37">
        <v>950</v>
      </c>
      <c r="G419" s="37">
        <f t="shared" si="10"/>
        <v>0</v>
      </c>
      <c r="H419" s="37"/>
      <c r="I419" s="37"/>
      <c r="J419" s="37"/>
    </row>
    <row r="420" spans="1:10" s="41" customFormat="1" ht="12.75" customHeight="1">
      <c r="A420" s="35"/>
      <c r="B420" s="79"/>
      <c r="C420" s="43" t="s">
        <v>541</v>
      </c>
      <c r="D420" s="42" t="s">
        <v>212</v>
      </c>
      <c r="E420" s="37">
        <v>0</v>
      </c>
      <c r="F420" s="37">
        <v>1160</v>
      </c>
      <c r="G420" s="37">
        <f>F420*E420</f>
        <v>0</v>
      </c>
      <c r="H420" s="37"/>
      <c r="I420" s="37"/>
      <c r="J420" s="37"/>
    </row>
    <row r="421" spans="1:10" s="41" customFormat="1" ht="12.75" customHeight="1">
      <c r="A421" s="35"/>
      <c r="B421" s="79"/>
      <c r="C421" s="43" t="s">
        <v>543</v>
      </c>
      <c r="D421" s="42" t="s">
        <v>212</v>
      </c>
      <c r="E421" s="37">
        <v>0</v>
      </c>
      <c r="F421" s="37">
        <v>1750</v>
      </c>
      <c r="G421" s="37">
        <f>F421*E421</f>
        <v>0</v>
      </c>
      <c r="H421" s="37"/>
      <c r="I421" s="37"/>
      <c r="J421" s="37"/>
    </row>
    <row r="422" spans="1:10" s="41" customFormat="1" ht="12.75" customHeight="1">
      <c r="A422" s="35"/>
      <c r="B422" s="79"/>
      <c r="C422" s="43" t="s">
        <v>536</v>
      </c>
      <c r="D422" s="42" t="s">
        <v>212</v>
      </c>
      <c r="E422" s="37">
        <v>45</v>
      </c>
      <c r="F422" s="37">
        <v>1650</v>
      </c>
      <c r="G422" s="37">
        <f t="shared" si="10"/>
        <v>74250</v>
      </c>
      <c r="H422" s="37"/>
      <c r="I422" s="37"/>
      <c r="J422" s="37"/>
    </row>
    <row r="423" spans="1:10" s="41" customFormat="1" ht="12.75" customHeight="1">
      <c r="A423" s="35"/>
      <c r="B423" s="79"/>
      <c r="C423" s="43" t="s">
        <v>535</v>
      </c>
      <c r="D423" s="42" t="s">
        <v>212</v>
      </c>
      <c r="E423" s="37">
        <v>0</v>
      </c>
      <c r="F423" s="37">
        <v>2050</v>
      </c>
      <c r="G423" s="37">
        <f t="shared" si="10"/>
        <v>0</v>
      </c>
      <c r="H423" s="37"/>
      <c r="I423" s="37"/>
      <c r="J423" s="37"/>
    </row>
    <row r="424" spans="1:10" s="41" customFormat="1" ht="12.75" customHeight="1">
      <c r="A424" s="35"/>
      <c r="B424" s="79"/>
      <c r="C424" s="43" t="s">
        <v>544</v>
      </c>
      <c r="D424" s="42" t="s">
        <v>212</v>
      </c>
      <c r="E424" s="37">
        <v>0</v>
      </c>
      <c r="F424" s="37">
        <v>60</v>
      </c>
      <c r="G424" s="37">
        <f t="shared" si="10"/>
        <v>0</v>
      </c>
      <c r="H424" s="37"/>
      <c r="I424" s="37"/>
      <c r="J424" s="37"/>
    </row>
    <row r="425" spans="1:10" s="41" customFormat="1" ht="12.75" customHeight="1">
      <c r="A425" s="35"/>
      <c r="B425" s="79"/>
      <c r="C425" s="43" t="s">
        <v>539</v>
      </c>
      <c r="D425" s="42" t="s">
        <v>212</v>
      </c>
      <c r="E425" s="37">
        <v>65</v>
      </c>
      <c r="F425" s="37">
        <v>100</v>
      </c>
      <c r="G425" s="37">
        <f aca="true" t="shared" si="11" ref="G425:G431">F425*E425</f>
        <v>6500</v>
      </c>
      <c r="H425" s="37"/>
      <c r="I425" s="37"/>
      <c r="J425" s="37"/>
    </row>
    <row r="426" spans="1:10" s="41" customFormat="1" ht="12.75" customHeight="1">
      <c r="A426" s="35"/>
      <c r="B426" s="79"/>
      <c r="C426" s="43" t="s">
        <v>537</v>
      </c>
      <c r="D426" s="42" t="s">
        <v>212</v>
      </c>
      <c r="E426" s="37">
        <v>0</v>
      </c>
      <c r="F426" s="37">
        <v>145</v>
      </c>
      <c r="G426" s="37">
        <f t="shared" si="11"/>
        <v>0</v>
      </c>
      <c r="H426" s="37"/>
      <c r="I426" s="37"/>
      <c r="J426" s="37"/>
    </row>
    <row r="427" spans="1:10" s="41" customFormat="1" ht="12.75" customHeight="1">
      <c r="A427" s="35"/>
      <c r="B427" s="79"/>
      <c r="C427" s="43" t="s">
        <v>538</v>
      </c>
      <c r="D427" s="42" t="s">
        <v>212</v>
      </c>
      <c r="E427" s="37">
        <v>195</v>
      </c>
      <c r="F427" s="37">
        <v>185</v>
      </c>
      <c r="G427" s="37">
        <f t="shared" si="11"/>
        <v>36075</v>
      </c>
      <c r="H427" s="37"/>
      <c r="I427" s="37"/>
      <c r="J427" s="37"/>
    </row>
    <row r="428" spans="1:10" s="41" customFormat="1" ht="12.75" customHeight="1">
      <c r="A428" s="35"/>
      <c r="B428" s="79"/>
      <c r="C428" s="43" t="s">
        <v>534</v>
      </c>
      <c r="D428" s="42" t="s">
        <v>212</v>
      </c>
      <c r="E428" s="37">
        <v>0</v>
      </c>
      <c r="F428" s="37">
        <v>245</v>
      </c>
      <c r="G428" s="37">
        <f t="shared" si="11"/>
        <v>0</v>
      </c>
      <c r="H428" s="37"/>
      <c r="I428" s="37"/>
      <c r="J428" s="37"/>
    </row>
    <row r="429" spans="1:10" s="41" customFormat="1" ht="12.75" customHeight="1">
      <c r="A429" s="35"/>
      <c r="B429" s="79"/>
      <c r="C429" s="43" t="s">
        <v>510</v>
      </c>
      <c r="D429" s="42" t="s">
        <v>212</v>
      </c>
      <c r="E429" s="37">
        <v>1300</v>
      </c>
      <c r="F429" s="37">
        <v>30</v>
      </c>
      <c r="G429" s="37">
        <f t="shared" si="11"/>
        <v>39000</v>
      </c>
      <c r="H429" s="37"/>
      <c r="I429" s="37"/>
      <c r="J429" s="37"/>
    </row>
    <row r="430" spans="1:10" s="41" customFormat="1" ht="12.75" customHeight="1">
      <c r="A430" s="35"/>
      <c r="B430" s="79"/>
      <c r="C430" s="43" t="s">
        <v>511</v>
      </c>
      <c r="D430" s="42" t="s">
        <v>212</v>
      </c>
      <c r="E430" s="37">
        <v>150</v>
      </c>
      <c r="F430" s="37">
        <v>75</v>
      </c>
      <c r="G430" s="37">
        <f t="shared" si="11"/>
        <v>11250</v>
      </c>
      <c r="H430" s="37"/>
      <c r="I430" s="37"/>
      <c r="J430" s="37"/>
    </row>
    <row r="431" spans="1:256" s="41" customFormat="1" ht="12.75" customHeight="1">
      <c r="A431" s="140"/>
      <c r="B431" s="140"/>
      <c r="C431" s="43" t="s">
        <v>558</v>
      </c>
      <c r="D431" s="42" t="s">
        <v>271</v>
      </c>
      <c r="E431" s="37">
        <v>1</v>
      </c>
      <c r="F431" s="37">
        <v>75000</v>
      </c>
      <c r="G431" s="37">
        <f t="shared" si="11"/>
        <v>75000</v>
      </c>
      <c r="H431" s="140"/>
      <c r="I431" s="140"/>
      <c r="J431" s="140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  <c r="AA431" s="141"/>
      <c r="AB431" s="141"/>
      <c r="AC431" s="141"/>
      <c r="AD431" s="141"/>
      <c r="AE431" s="141"/>
      <c r="AF431" s="141"/>
      <c r="AG431" s="141"/>
      <c r="AH431" s="141"/>
      <c r="AI431" s="141"/>
      <c r="AJ431" s="141"/>
      <c r="AK431" s="141"/>
      <c r="AL431" s="141"/>
      <c r="AM431" s="141"/>
      <c r="AN431" s="141"/>
      <c r="AO431" s="141"/>
      <c r="AP431" s="141"/>
      <c r="AQ431" s="141"/>
      <c r="AR431" s="141"/>
      <c r="AS431" s="141"/>
      <c r="AT431" s="141"/>
      <c r="AU431" s="141"/>
      <c r="AV431" s="141"/>
      <c r="AW431" s="141"/>
      <c r="AX431" s="141"/>
      <c r="AY431" s="141"/>
      <c r="AZ431" s="141"/>
      <c r="BA431" s="141"/>
      <c r="BB431" s="141"/>
      <c r="BC431" s="141"/>
      <c r="BD431" s="141"/>
      <c r="BE431" s="141"/>
      <c r="BF431" s="141"/>
      <c r="BG431" s="141"/>
      <c r="BH431" s="141"/>
      <c r="BI431" s="141"/>
      <c r="BJ431" s="141"/>
      <c r="BK431" s="141"/>
      <c r="BL431" s="141"/>
      <c r="BM431" s="141"/>
      <c r="BN431" s="141"/>
      <c r="BO431" s="141"/>
      <c r="BP431" s="141"/>
      <c r="BQ431" s="141"/>
      <c r="BR431" s="141"/>
      <c r="BS431" s="141"/>
      <c r="BT431" s="141"/>
      <c r="BU431" s="141"/>
      <c r="BV431" s="141"/>
      <c r="BW431" s="141"/>
      <c r="BX431" s="141"/>
      <c r="BY431" s="141"/>
      <c r="BZ431" s="141"/>
      <c r="CA431" s="141"/>
      <c r="CB431" s="141"/>
      <c r="CC431" s="141"/>
      <c r="CD431" s="141"/>
      <c r="CE431" s="141"/>
      <c r="CF431" s="141"/>
      <c r="CG431" s="141"/>
      <c r="CH431" s="141"/>
      <c r="CI431" s="141"/>
      <c r="CJ431" s="141"/>
      <c r="CK431" s="141"/>
      <c r="CL431" s="141"/>
      <c r="CM431" s="141"/>
      <c r="CN431" s="141"/>
      <c r="CO431" s="141"/>
      <c r="CP431" s="141"/>
      <c r="CQ431" s="141"/>
      <c r="CR431" s="141"/>
      <c r="CS431" s="141"/>
      <c r="CT431" s="141"/>
      <c r="CU431" s="141"/>
      <c r="CV431" s="141"/>
      <c r="CW431" s="141"/>
      <c r="CX431" s="141"/>
      <c r="CY431" s="141"/>
      <c r="CZ431" s="141"/>
      <c r="DA431" s="141"/>
      <c r="DB431" s="141"/>
      <c r="DC431" s="141"/>
      <c r="DD431" s="141"/>
      <c r="DE431" s="141"/>
      <c r="DF431" s="141"/>
      <c r="DG431" s="141"/>
      <c r="DH431" s="141"/>
      <c r="DI431" s="141"/>
      <c r="DJ431" s="141"/>
      <c r="DK431" s="141"/>
      <c r="DL431" s="141"/>
      <c r="DM431" s="141"/>
      <c r="DN431" s="141"/>
      <c r="DO431" s="141"/>
      <c r="DP431" s="141"/>
      <c r="DQ431" s="141"/>
      <c r="DR431" s="141"/>
      <c r="DS431" s="141"/>
      <c r="DT431" s="141"/>
      <c r="DU431" s="141"/>
      <c r="DV431" s="141"/>
      <c r="DW431" s="141"/>
      <c r="DX431" s="141"/>
      <c r="DY431" s="141"/>
      <c r="DZ431" s="141"/>
      <c r="EA431" s="141"/>
      <c r="EB431" s="141"/>
      <c r="EC431" s="141"/>
      <c r="ED431" s="141"/>
      <c r="EE431" s="141"/>
      <c r="EF431" s="141"/>
      <c r="EG431" s="141"/>
      <c r="EH431" s="141"/>
      <c r="EI431" s="141"/>
      <c r="EJ431" s="141"/>
      <c r="EK431" s="141"/>
      <c r="EL431" s="141"/>
      <c r="EM431" s="141"/>
      <c r="EN431" s="141"/>
      <c r="EO431" s="141"/>
      <c r="EP431" s="141"/>
      <c r="EQ431" s="141"/>
      <c r="ER431" s="141"/>
      <c r="ES431" s="141"/>
      <c r="ET431" s="141"/>
      <c r="EU431" s="141"/>
      <c r="EV431" s="141"/>
      <c r="EW431" s="141"/>
      <c r="EX431" s="141"/>
      <c r="EY431" s="141"/>
      <c r="EZ431" s="141"/>
      <c r="FA431" s="141"/>
      <c r="FB431" s="141"/>
      <c r="FC431" s="141"/>
      <c r="FD431" s="141"/>
      <c r="FE431" s="141"/>
      <c r="FF431" s="141"/>
      <c r="FG431" s="141"/>
      <c r="FH431" s="141"/>
      <c r="FI431" s="141"/>
      <c r="FJ431" s="141"/>
      <c r="FK431" s="141"/>
      <c r="FL431" s="141"/>
      <c r="FM431" s="141"/>
      <c r="FN431" s="141"/>
      <c r="FO431" s="141"/>
      <c r="FP431" s="141"/>
      <c r="FQ431" s="141"/>
      <c r="FR431" s="141"/>
      <c r="FS431" s="141"/>
      <c r="FT431" s="141"/>
      <c r="FU431" s="141"/>
      <c r="FV431" s="141"/>
      <c r="FW431" s="141"/>
      <c r="FX431" s="141"/>
      <c r="FY431" s="141"/>
      <c r="FZ431" s="141"/>
      <c r="GA431" s="141"/>
      <c r="GB431" s="141"/>
      <c r="GC431" s="141"/>
      <c r="GD431" s="141"/>
      <c r="GE431" s="141"/>
      <c r="GF431" s="141"/>
      <c r="GG431" s="141"/>
      <c r="GH431" s="141"/>
      <c r="GI431" s="141"/>
      <c r="GJ431" s="141"/>
      <c r="GK431" s="141"/>
      <c r="GL431" s="141"/>
      <c r="GM431" s="141"/>
      <c r="GN431" s="141"/>
      <c r="GO431" s="141"/>
      <c r="GP431" s="141"/>
      <c r="GQ431" s="141"/>
      <c r="GR431" s="141"/>
      <c r="GS431" s="141"/>
      <c r="GT431" s="141"/>
      <c r="GU431" s="141"/>
      <c r="GV431" s="141"/>
      <c r="GW431" s="141"/>
      <c r="GX431" s="141"/>
      <c r="GY431" s="141"/>
      <c r="GZ431" s="141"/>
      <c r="HA431" s="141"/>
      <c r="HB431" s="141"/>
      <c r="HC431" s="141"/>
      <c r="HD431" s="141"/>
      <c r="HE431" s="141"/>
      <c r="HF431" s="141"/>
      <c r="HG431" s="141"/>
      <c r="HH431" s="141"/>
      <c r="HI431" s="141"/>
      <c r="HJ431" s="141"/>
      <c r="HK431" s="141"/>
      <c r="HL431" s="141"/>
      <c r="HM431" s="141"/>
      <c r="HN431" s="141"/>
      <c r="HO431" s="141"/>
      <c r="HP431" s="141"/>
      <c r="HQ431" s="141"/>
      <c r="HR431" s="141"/>
      <c r="HS431" s="141"/>
      <c r="HT431" s="141"/>
      <c r="HU431" s="141"/>
      <c r="HV431" s="141"/>
      <c r="HW431" s="141"/>
      <c r="HX431" s="141"/>
      <c r="HY431" s="141"/>
      <c r="HZ431" s="141"/>
      <c r="IA431" s="141"/>
      <c r="IB431" s="141"/>
      <c r="IC431" s="141"/>
      <c r="ID431" s="141"/>
      <c r="IE431" s="141"/>
      <c r="IF431" s="141"/>
      <c r="IG431" s="141"/>
      <c r="IH431" s="141"/>
      <c r="II431" s="141"/>
      <c r="IJ431" s="141"/>
      <c r="IK431" s="141"/>
      <c r="IL431" s="141"/>
      <c r="IM431" s="141"/>
      <c r="IN431" s="141"/>
      <c r="IO431" s="141"/>
      <c r="IP431" s="141"/>
      <c r="IQ431" s="141"/>
      <c r="IR431" s="141"/>
      <c r="IS431" s="141"/>
      <c r="IT431" s="141"/>
      <c r="IU431" s="141"/>
      <c r="IV431" s="141"/>
    </row>
    <row r="432" spans="1:10" s="41" customFormat="1" ht="12.75">
      <c r="A432" s="35"/>
      <c r="B432" s="79"/>
      <c r="C432" s="43"/>
      <c r="D432" s="42"/>
      <c r="E432" s="37"/>
      <c r="F432" s="37"/>
      <c r="G432" s="37"/>
      <c r="H432" s="37"/>
      <c r="I432" s="37"/>
      <c r="J432" s="37"/>
    </row>
    <row r="433" spans="1:10" s="41" customFormat="1" ht="12.75">
      <c r="A433" s="35"/>
      <c r="B433" s="79"/>
      <c r="C433" s="138" t="s">
        <v>515</v>
      </c>
      <c r="D433" s="42"/>
      <c r="E433" s="37"/>
      <c r="F433" s="37"/>
      <c r="G433" s="37"/>
      <c r="H433" s="37"/>
      <c r="I433" s="37"/>
      <c r="J433" s="37"/>
    </row>
    <row r="434" spans="1:10" s="41" customFormat="1" ht="12.75">
      <c r="A434" s="35"/>
      <c r="B434" s="79"/>
      <c r="C434" s="43" t="s">
        <v>513</v>
      </c>
      <c r="D434" s="42" t="s">
        <v>212</v>
      </c>
      <c r="E434" s="37">
        <v>275</v>
      </c>
      <c r="F434" s="37">
        <v>85</v>
      </c>
      <c r="G434" s="37">
        <f>F434*E434</f>
        <v>23375</v>
      </c>
      <c r="H434" s="37"/>
      <c r="I434" s="37"/>
      <c r="J434" s="37"/>
    </row>
    <row r="435" spans="1:10" s="41" customFormat="1" ht="12.75">
      <c r="A435" s="35"/>
      <c r="B435" s="79"/>
      <c r="C435" s="43" t="s">
        <v>514</v>
      </c>
      <c r="D435" s="42" t="s">
        <v>212</v>
      </c>
      <c r="E435" s="37">
        <v>450</v>
      </c>
      <c r="F435" s="37">
        <v>80</v>
      </c>
      <c r="G435" s="37">
        <f>F435*E435</f>
        <v>36000</v>
      </c>
      <c r="H435" s="37"/>
      <c r="I435" s="37"/>
      <c r="J435" s="37"/>
    </row>
    <row r="436" spans="1:10" s="41" customFormat="1" ht="12.75">
      <c r="A436" s="35"/>
      <c r="B436" s="79"/>
      <c r="C436" s="43" t="s">
        <v>561</v>
      </c>
      <c r="D436" s="42" t="s">
        <v>291</v>
      </c>
      <c r="E436" s="37">
        <v>12</v>
      </c>
      <c r="F436" s="37">
        <v>5000</v>
      </c>
      <c r="G436" s="37">
        <f>F436*E436</f>
        <v>60000</v>
      </c>
      <c r="H436" s="37"/>
      <c r="I436" s="37"/>
      <c r="J436" s="37"/>
    </row>
    <row r="437" spans="1:10" s="41" customFormat="1" ht="12.75">
      <c r="A437" s="35"/>
      <c r="B437" s="79"/>
      <c r="C437" s="43" t="s">
        <v>516</v>
      </c>
      <c r="D437" s="42" t="s">
        <v>291</v>
      </c>
      <c r="E437" s="37">
        <v>30</v>
      </c>
      <c r="F437" s="37">
        <v>50</v>
      </c>
      <c r="G437" s="37">
        <f>F437*E437</f>
        <v>1500</v>
      </c>
      <c r="H437" s="37"/>
      <c r="I437" s="37"/>
      <c r="J437" s="37"/>
    </row>
    <row r="438" spans="1:10" s="41" customFormat="1" ht="12.75">
      <c r="A438" s="35"/>
      <c r="B438" s="79"/>
      <c r="C438" s="43" t="s">
        <v>517</v>
      </c>
      <c r="D438" s="42" t="s">
        <v>291</v>
      </c>
      <c r="E438" s="37">
        <v>8</v>
      </c>
      <c r="F438" s="37">
        <v>95</v>
      </c>
      <c r="G438" s="37">
        <f aca="true" t="shared" si="12" ref="G438:G463">F438*E438</f>
        <v>760</v>
      </c>
      <c r="H438" s="37"/>
      <c r="I438" s="37"/>
      <c r="J438" s="37"/>
    </row>
    <row r="439" spans="1:10" s="41" customFormat="1" ht="12.75">
      <c r="A439" s="35"/>
      <c r="B439" s="79"/>
      <c r="C439" s="43" t="s">
        <v>559</v>
      </c>
      <c r="D439" s="42" t="s">
        <v>271</v>
      </c>
      <c r="E439" s="37">
        <v>1</v>
      </c>
      <c r="F439" s="37">
        <v>65000</v>
      </c>
      <c r="G439" s="37">
        <f>F439*E439</f>
        <v>65000</v>
      </c>
      <c r="H439" s="37"/>
      <c r="I439" s="37"/>
      <c r="J439" s="37"/>
    </row>
    <row r="440" spans="1:10" s="41" customFormat="1" ht="26.4">
      <c r="A440" s="35"/>
      <c r="B440" s="79"/>
      <c r="C440" s="139" t="s">
        <v>560</v>
      </c>
      <c r="D440" s="42" t="s">
        <v>271</v>
      </c>
      <c r="E440" s="37">
        <v>1</v>
      </c>
      <c r="F440" s="37">
        <v>25000</v>
      </c>
      <c r="G440" s="37">
        <f>F440*E440</f>
        <v>25000</v>
      </c>
      <c r="H440" s="37"/>
      <c r="I440" s="37"/>
      <c r="J440" s="37"/>
    </row>
    <row r="441" spans="1:10" s="41" customFormat="1" ht="12.75">
      <c r="A441" s="35"/>
      <c r="B441" s="79"/>
      <c r="C441" s="43"/>
      <c r="D441" s="42"/>
      <c r="E441" s="37"/>
      <c r="F441" s="37"/>
      <c r="G441" s="37"/>
      <c r="H441" s="37"/>
      <c r="I441" s="37"/>
      <c r="J441" s="37"/>
    </row>
    <row r="442" spans="1:10" s="41" customFormat="1" ht="12.75">
      <c r="A442" s="35"/>
      <c r="B442" s="79"/>
      <c r="C442" s="138" t="s">
        <v>521</v>
      </c>
      <c r="D442" s="42"/>
      <c r="E442" s="37"/>
      <c r="F442" s="37"/>
      <c r="G442" s="37"/>
      <c r="H442" s="37"/>
      <c r="I442" s="37"/>
      <c r="J442" s="37"/>
    </row>
    <row r="443" spans="1:10" s="41" customFormat="1" ht="12.75">
      <c r="A443" s="35"/>
      <c r="B443" s="79"/>
      <c r="C443" s="43" t="s">
        <v>572</v>
      </c>
      <c r="D443" s="42" t="s">
        <v>212</v>
      </c>
      <c r="E443" s="37">
        <v>50</v>
      </c>
      <c r="F443" s="37">
        <v>1050</v>
      </c>
      <c r="G443" s="37">
        <f t="shared" si="12"/>
        <v>52500</v>
      </c>
      <c r="H443" s="37"/>
      <c r="I443" s="37"/>
      <c r="J443" s="37"/>
    </row>
    <row r="444" spans="1:10" s="41" customFormat="1" ht="12.75">
      <c r="A444" s="35"/>
      <c r="B444" s="79"/>
      <c r="C444" s="43" t="s">
        <v>573</v>
      </c>
      <c r="D444" s="42" t="s">
        <v>212</v>
      </c>
      <c r="E444" s="37">
        <v>30</v>
      </c>
      <c r="F444" s="37">
        <v>480</v>
      </c>
      <c r="G444" s="37">
        <f t="shared" si="12"/>
        <v>14400</v>
      </c>
      <c r="H444" s="37"/>
      <c r="I444" s="37"/>
      <c r="J444" s="37"/>
    </row>
    <row r="445" spans="1:10" s="41" customFormat="1" ht="12.75">
      <c r="A445" s="35"/>
      <c r="B445" s="79"/>
      <c r="C445" s="43" t="s">
        <v>575</v>
      </c>
      <c r="D445" s="42" t="s">
        <v>212</v>
      </c>
      <c r="E445" s="37">
        <v>200</v>
      </c>
      <c r="F445" s="37">
        <v>230</v>
      </c>
      <c r="G445" s="37">
        <f t="shared" si="12"/>
        <v>46000</v>
      </c>
      <c r="H445" s="37"/>
      <c r="I445" s="37"/>
      <c r="J445" s="37"/>
    </row>
    <row r="446" spans="1:10" s="41" customFormat="1" ht="12.75">
      <c r="A446" s="35"/>
      <c r="B446" s="79"/>
      <c r="C446" s="43" t="s">
        <v>518</v>
      </c>
      <c r="D446" s="42" t="s">
        <v>212</v>
      </c>
      <c r="E446" s="37">
        <v>500</v>
      </c>
      <c r="F446" s="37">
        <v>58</v>
      </c>
      <c r="G446" s="37">
        <f t="shared" si="12"/>
        <v>29000</v>
      </c>
      <c r="H446" s="37"/>
      <c r="I446" s="37"/>
      <c r="J446" s="37"/>
    </row>
    <row r="447" spans="1:10" s="41" customFormat="1" ht="12.75">
      <c r="A447" s="35"/>
      <c r="B447" s="79"/>
      <c r="C447" s="43" t="s">
        <v>519</v>
      </c>
      <c r="D447" s="42" t="s">
        <v>212</v>
      </c>
      <c r="E447" s="37">
        <v>150</v>
      </c>
      <c r="F447" s="37">
        <v>65</v>
      </c>
      <c r="G447" s="37">
        <f t="shared" si="12"/>
        <v>9750</v>
      </c>
      <c r="H447" s="37"/>
      <c r="I447" s="37"/>
      <c r="J447" s="37"/>
    </row>
    <row r="448" spans="1:10" s="41" customFormat="1" ht="12.75">
      <c r="A448" s="35"/>
      <c r="B448" s="79"/>
      <c r="C448" s="43" t="s">
        <v>568</v>
      </c>
      <c r="D448" s="42" t="s">
        <v>212</v>
      </c>
      <c r="E448" s="37">
        <v>975</v>
      </c>
      <c r="F448" s="37">
        <v>80</v>
      </c>
      <c r="G448" s="37">
        <f>F448*E448</f>
        <v>78000</v>
      </c>
      <c r="H448" s="37"/>
      <c r="I448" s="37"/>
      <c r="J448" s="37"/>
    </row>
    <row r="449" spans="1:10" s="41" customFormat="1" ht="12.75">
      <c r="A449" s="35"/>
      <c r="B449" s="79"/>
      <c r="C449" s="43" t="s">
        <v>569</v>
      </c>
      <c r="D449" s="42" t="s">
        <v>212</v>
      </c>
      <c r="E449" s="37">
        <v>100</v>
      </c>
      <c r="F449" s="37">
        <v>450</v>
      </c>
      <c r="G449" s="37">
        <f>F449*E449</f>
        <v>45000</v>
      </c>
      <c r="H449" s="37"/>
      <c r="I449" s="37"/>
      <c r="J449" s="37"/>
    </row>
    <row r="450" spans="1:10" s="41" customFormat="1" ht="12.75">
      <c r="A450" s="35"/>
      <c r="B450" s="79"/>
      <c r="C450" s="43" t="s">
        <v>570</v>
      </c>
      <c r="D450" s="42" t="s">
        <v>212</v>
      </c>
      <c r="E450" s="37">
        <v>40</v>
      </c>
      <c r="F450" s="37">
        <v>650</v>
      </c>
      <c r="G450" s="37">
        <f>F450*E450</f>
        <v>26000</v>
      </c>
      <c r="H450" s="37"/>
      <c r="I450" s="37"/>
      <c r="J450" s="37"/>
    </row>
    <row r="451" spans="1:10" s="41" customFormat="1" ht="12.75">
      <c r="A451" s="35"/>
      <c r="B451" s="79"/>
      <c r="C451" s="43" t="s">
        <v>520</v>
      </c>
      <c r="D451" s="42" t="s">
        <v>306</v>
      </c>
      <c r="E451" s="37">
        <v>1</v>
      </c>
      <c r="F451" s="37">
        <v>4200</v>
      </c>
      <c r="G451" s="37">
        <f t="shared" si="12"/>
        <v>4200</v>
      </c>
      <c r="H451" s="37"/>
      <c r="I451" s="37"/>
      <c r="J451" s="37"/>
    </row>
    <row r="452" spans="1:10" s="41" customFormat="1" ht="26.4">
      <c r="A452" s="35"/>
      <c r="B452" s="79"/>
      <c r="C452" s="139" t="s">
        <v>557</v>
      </c>
      <c r="D452" s="42" t="s">
        <v>271</v>
      </c>
      <c r="E452" s="37">
        <v>1</v>
      </c>
      <c r="F452" s="37">
        <v>45000</v>
      </c>
      <c r="G452" s="37">
        <f>F452*E452</f>
        <v>45000</v>
      </c>
      <c r="H452" s="37"/>
      <c r="I452" s="37"/>
      <c r="J452" s="37"/>
    </row>
    <row r="453" spans="1:10" s="41" customFormat="1" ht="12.75">
      <c r="A453" s="35"/>
      <c r="B453" s="79"/>
      <c r="C453" s="43"/>
      <c r="D453" s="42"/>
      <c r="E453" s="37"/>
      <c r="F453" s="37"/>
      <c r="G453" s="37"/>
      <c r="H453" s="37"/>
      <c r="I453" s="37"/>
      <c r="J453" s="37"/>
    </row>
    <row r="454" spans="1:10" s="41" customFormat="1" ht="12.75">
      <c r="A454" s="35"/>
      <c r="B454" s="79"/>
      <c r="C454" s="138" t="s">
        <v>523</v>
      </c>
      <c r="D454" s="42"/>
      <c r="E454" s="37"/>
      <c r="F454" s="37"/>
      <c r="G454" s="37"/>
      <c r="H454" s="37"/>
      <c r="I454" s="37"/>
      <c r="J454" s="37"/>
    </row>
    <row r="455" spans="1:10" s="41" customFormat="1" ht="12.75">
      <c r="A455" s="35"/>
      <c r="B455" s="79"/>
      <c r="C455" s="43" t="s">
        <v>522</v>
      </c>
      <c r="D455" s="42" t="s">
        <v>291</v>
      </c>
      <c r="E455" s="37">
        <v>1</v>
      </c>
      <c r="F455" s="37">
        <v>5000</v>
      </c>
      <c r="G455" s="37">
        <f t="shared" si="12"/>
        <v>5000</v>
      </c>
      <c r="H455" s="37"/>
      <c r="I455" s="37"/>
      <c r="J455" s="37"/>
    </row>
    <row r="456" spans="1:10" s="41" customFormat="1" ht="52.8">
      <c r="A456" s="35"/>
      <c r="B456" s="79"/>
      <c r="C456" s="139" t="s">
        <v>574</v>
      </c>
      <c r="D456" s="42" t="s">
        <v>291</v>
      </c>
      <c r="E456" s="37">
        <v>1</v>
      </c>
      <c r="F456" s="37">
        <v>49000</v>
      </c>
      <c r="G456" s="37">
        <f t="shared" si="12"/>
        <v>49000</v>
      </c>
      <c r="H456" s="37"/>
      <c r="I456" s="37"/>
      <c r="J456" s="37"/>
    </row>
    <row r="457" spans="1:10" s="41" customFormat="1" ht="26.4">
      <c r="A457" s="35"/>
      <c r="B457" s="79"/>
      <c r="C457" s="139" t="s">
        <v>529</v>
      </c>
      <c r="D457" s="42" t="s">
        <v>291</v>
      </c>
      <c r="E457" s="37">
        <v>1</v>
      </c>
      <c r="F457" s="37">
        <v>10000</v>
      </c>
      <c r="G457" s="37">
        <f t="shared" si="12"/>
        <v>10000</v>
      </c>
      <c r="H457" s="37"/>
      <c r="I457" s="37"/>
      <c r="J457" s="37"/>
    </row>
    <row r="458" spans="1:10" s="41" customFormat="1" ht="12.75">
      <c r="A458" s="35"/>
      <c r="B458" s="79"/>
      <c r="C458" s="43" t="s">
        <v>524</v>
      </c>
      <c r="D458" s="42" t="s">
        <v>291</v>
      </c>
      <c r="E458" s="37">
        <v>3</v>
      </c>
      <c r="F458" s="37">
        <v>12000</v>
      </c>
      <c r="G458" s="37">
        <f t="shared" si="12"/>
        <v>36000</v>
      </c>
      <c r="H458" s="37"/>
      <c r="I458" s="37"/>
      <c r="J458" s="37"/>
    </row>
    <row r="459" spans="1:10" s="41" customFormat="1" ht="12.75">
      <c r="A459" s="35"/>
      <c r="B459" s="79"/>
      <c r="C459" s="43" t="s">
        <v>525</v>
      </c>
      <c r="D459" s="42" t="s">
        <v>291</v>
      </c>
      <c r="E459" s="37">
        <v>12</v>
      </c>
      <c r="F459" s="37">
        <v>18000</v>
      </c>
      <c r="G459" s="37">
        <f t="shared" si="12"/>
        <v>216000</v>
      </c>
      <c r="H459" s="37"/>
      <c r="I459" s="37"/>
      <c r="J459" s="37"/>
    </row>
    <row r="460" spans="1:10" s="41" customFormat="1" ht="12.75">
      <c r="A460" s="35"/>
      <c r="B460" s="79"/>
      <c r="C460" s="43" t="s">
        <v>526</v>
      </c>
      <c r="D460" s="42" t="s">
        <v>291</v>
      </c>
      <c r="E460" s="37">
        <v>0</v>
      </c>
      <c r="F460" s="37">
        <v>25000</v>
      </c>
      <c r="G460" s="37">
        <f t="shared" si="12"/>
        <v>0</v>
      </c>
      <c r="H460" s="37"/>
      <c r="I460" s="37"/>
      <c r="J460" s="37"/>
    </row>
    <row r="461" spans="1:10" s="41" customFormat="1" ht="12.75">
      <c r="A461" s="35"/>
      <c r="B461" s="79"/>
      <c r="C461" s="43" t="s">
        <v>527</v>
      </c>
      <c r="D461" s="42" t="s">
        <v>291</v>
      </c>
      <c r="E461" s="37">
        <v>0</v>
      </c>
      <c r="F461" s="37">
        <v>30000</v>
      </c>
      <c r="G461" s="37">
        <f t="shared" si="12"/>
        <v>0</v>
      </c>
      <c r="H461" s="37"/>
      <c r="I461" s="37"/>
      <c r="J461" s="37"/>
    </row>
    <row r="462" spans="1:10" s="41" customFormat="1" ht="12.75">
      <c r="A462" s="35"/>
      <c r="B462" s="79"/>
      <c r="C462" s="43" t="s">
        <v>528</v>
      </c>
      <c r="D462" s="42" t="s">
        <v>291</v>
      </c>
      <c r="E462" s="37">
        <v>2</v>
      </c>
      <c r="F462" s="37">
        <v>20000</v>
      </c>
      <c r="G462" s="37">
        <f t="shared" si="12"/>
        <v>40000</v>
      </c>
      <c r="H462" s="37"/>
      <c r="I462" s="37"/>
      <c r="J462" s="37"/>
    </row>
    <row r="463" spans="1:10" s="41" customFormat="1" ht="12.75">
      <c r="A463" s="35"/>
      <c r="B463" s="79"/>
      <c r="C463" s="43" t="s">
        <v>562</v>
      </c>
      <c r="D463" s="42" t="s">
        <v>291</v>
      </c>
      <c r="E463" s="37">
        <v>53</v>
      </c>
      <c r="F463" s="37">
        <v>20000</v>
      </c>
      <c r="G463" s="37">
        <f t="shared" si="12"/>
        <v>1060000</v>
      </c>
      <c r="H463" s="37"/>
      <c r="I463" s="37"/>
      <c r="J463" s="37"/>
    </row>
    <row r="464" spans="1:10" s="41" customFormat="1" ht="12.75">
      <c r="A464" s="35"/>
      <c r="B464" s="79"/>
      <c r="C464" s="43"/>
      <c r="D464" s="42"/>
      <c r="E464" s="37"/>
      <c r="F464" s="37"/>
      <c r="G464" s="37"/>
      <c r="H464" s="37"/>
      <c r="I464" s="37"/>
      <c r="J464" s="37"/>
    </row>
    <row r="465" spans="1:10" s="41" customFormat="1" ht="12.75">
      <c r="A465" s="35"/>
      <c r="B465" s="79"/>
      <c r="C465" s="138" t="s">
        <v>532</v>
      </c>
      <c r="D465" s="42"/>
      <c r="E465" s="37"/>
      <c r="F465" s="37"/>
      <c r="G465" s="37"/>
      <c r="H465" s="37"/>
      <c r="I465" s="37"/>
      <c r="J465" s="37"/>
    </row>
    <row r="466" spans="1:10" s="41" customFormat="1" ht="26.4">
      <c r="A466" s="35"/>
      <c r="B466" s="79"/>
      <c r="C466" s="139" t="s">
        <v>576</v>
      </c>
      <c r="D466" s="42" t="s">
        <v>291</v>
      </c>
      <c r="E466" s="37">
        <v>3</v>
      </c>
      <c r="F466" s="37">
        <v>950</v>
      </c>
      <c r="G466" s="37">
        <f>F466*E466</f>
        <v>2850</v>
      </c>
      <c r="H466" s="37"/>
      <c r="I466" s="37"/>
      <c r="J466" s="37"/>
    </row>
    <row r="467" spans="1:10" s="41" customFormat="1" ht="26.4">
      <c r="A467" s="35"/>
      <c r="B467" s="79"/>
      <c r="C467" s="139" t="s">
        <v>552</v>
      </c>
      <c r="D467" s="42" t="s">
        <v>291</v>
      </c>
      <c r="E467" s="37">
        <v>155</v>
      </c>
      <c r="F467" s="37">
        <v>750</v>
      </c>
      <c r="G467" s="37">
        <f>F467*E467</f>
        <v>116250</v>
      </c>
      <c r="H467" s="37"/>
      <c r="I467" s="37"/>
      <c r="J467" s="37"/>
    </row>
    <row r="468" spans="1:10" s="41" customFormat="1" ht="26.4">
      <c r="A468" s="35"/>
      <c r="B468" s="79"/>
      <c r="C468" s="139" t="s">
        <v>553</v>
      </c>
      <c r="D468" s="42" t="s">
        <v>291</v>
      </c>
      <c r="E468" s="37">
        <v>85</v>
      </c>
      <c r="F468" s="37">
        <v>450</v>
      </c>
      <c r="G468" s="37">
        <f>F468*E468</f>
        <v>38250</v>
      </c>
      <c r="H468" s="37"/>
      <c r="I468" s="37"/>
      <c r="J468" s="37"/>
    </row>
    <row r="469" spans="1:10" s="41" customFormat="1" ht="26.4">
      <c r="A469" s="35"/>
      <c r="B469" s="79"/>
      <c r="C469" s="139" t="s">
        <v>556</v>
      </c>
      <c r="D469" s="42" t="s">
        <v>291</v>
      </c>
      <c r="E469" s="37">
        <v>60</v>
      </c>
      <c r="F469" s="37">
        <v>1400</v>
      </c>
      <c r="G469" s="37">
        <f aca="true" t="shared" si="13" ref="G469:G475">F469*E469</f>
        <v>84000</v>
      </c>
      <c r="H469" s="37"/>
      <c r="I469" s="37"/>
      <c r="J469" s="37"/>
    </row>
    <row r="470" spans="1:10" s="41" customFormat="1" ht="26.4">
      <c r="A470" s="35"/>
      <c r="B470" s="79"/>
      <c r="C470" s="139" t="s">
        <v>555</v>
      </c>
      <c r="D470" s="42" t="s">
        <v>291</v>
      </c>
      <c r="E470" s="37">
        <v>8</v>
      </c>
      <c r="F470" s="37">
        <v>3750</v>
      </c>
      <c r="G470" s="37">
        <f>F470*E470</f>
        <v>30000</v>
      </c>
      <c r="H470" s="37"/>
      <c r="I470" s="37"/>
      <c r="J470" s="37"/>
    </row>
    <row r="471" spans="1:10" s="41" customFormat="1" ht="26.4">
      <c r="A471" s="35"/>
      <c r="B471" s="79"/>
      <c r="C471" s="139" t="s">
        <v>554</v>
      </c>
      <c r="D471" s="42" t="s">
        <v>291</v>
      </c>
      <c r="E471" s="37">
        <v>4</v>
      </c>
      <c r="F471" s="37">
        <v>1500</v>
      </c>
      <c r="G471" s="37">
        <f>F471*E471</f>
        <v>6000</v>
      </c>
      <c r="H471" s="37"/>
      <c r="I471" s="37"/>
      <c r="J471" s="37"/>
    </row>
    <row r="472" spans="1:10" s="41" customFormat="1" ht="24.75" customHeight="1">
      <c r="A472" s="35"/>
      <c r="B472" s="79"/>
      <c r="C472" s="139" t="s">
        <v>550</v>
      </c>
      <c r="D472" s="42" t="s">
        <v>291</v>
      </c>
      <c r="E472" s="37">
        <v>95</v>
      </c>
      <c r="F472" s="37">
        <v>400</v>
      </c>
      <c r="G472" s="37">
        <f>F472*E472</f>
        <v>38000</v>
      </c>
      <c r="H472" s="37"/>
      <c r="I472" s="37"/>
      <c r="J472" s="37"/>
    </row>
    <row r="473" spans="1:10" s="41" customFormat="1" ht="24.75" customHeight="1">
      <c r="A473" s="35"/>
      <c r="B473" s="79"/>
      <c r="C473" s="139" t="s">
        <v>549</v>
      </c>
      <c r="D473" s="42" t="s">
        <v>291</v>
      </c>
      <c r="E473" s="37">
        <v>145</v>
      </c>
      <c r="F473" s="37">
        <v>400</v>
      </c>
      <c r="G473" s="37">
        <f t="shared" si="13"/>
        <v>58000</v>
      </c>
      <c r="H473" s="37"/>
      <c r="I473" s="37"/>
      <c r="J473" s="37"/>
    </row>
    <row r="474" spans="1:10" s="41" customFormat="1" ht="12.75">
      <c r="A474" s="35"/>
      <c r="B474" s="79"/>
      <c r="C474" s="43" t="s">
        <v>546</v>
      </c>
      <c r="D474" s="42" t="s">
        <v>291</v>
      </c>
      <c r="E474" s="37">
        <v>60</v>
      </c>
      <c r="F474" s="37">
        <v>1650</v>
      </c>
      <c r="G474" s="37">
        <f>F474*E474</f>
        <v>99000</v>
      </c>
      <c r="H474" s="37"/>
      <c r="I474" s="37"/>
      <c r="J474" s="37"/>
    </row>
    <row r="475" spans="1:10" s="41" customFormat="1" ht="12.75">
      <c r="A475" s="35"/>
      <c r="B475" s="79"/>
      <c r="C475" s="43" t="s">
        <v>530</v>
      </c>
      <c r="D475" s="42" t="s">
        <v>291</v>
      </c>
      <c r="E475" s="37">
        <v>20</v>
      </c>
      <c r="F475" s="37">
        <v>2150</v>
      </c>
      <c r="G475" s="37">
        <f t="shared" si="13"/>
        <v>43000</v>
      </c>
      <c r="H475" s="37"/>
      <c r="I475" s="37"/>
      <c r="J475" s="37"/>
    </row>
    <row r="476" spans="1:10" s="41" customFormat="1" ht="12.75">
      <c r="A476" s="35"/>
      <c r="B476" s="79"/>
      <c r="C476" s="43" t="s">
        <v>567</v>
      </c>
      <c r="D476" s="42" t="s">
        <v>291</v>
      </c>
      <c r="E476" s="37">
        <v>230</v>
      </c>
      <c r="F476" s="37">
        <v>75</v>
      </c>
      <c r="G476" s="37">
        <f>F476*E476</f>
        <v>17250</v>
      </c>
      <c r="H476" s="37"/>
      <c r="I476" s="37"/>
      <c r="J476" s="37"/>
    </row>
    <row r="477" spans="1:10" s="41" customFormat="1" ht="12.75">
      <c r="A477" s="35"/>
      <c r="B477" s="79"/>
      <c r="C477" s="138" t="s">
        <v>531</v>
      </c>
      <c r="D477" s="42"/>
      <c r="E477" s="37"/>
      <c r="F477" s="37"/>
      <c r="G477" s="37"/>
      <c r="H477" s="37"/>
      <c r="I477" s="37"/>
      <c r="J477" s="37"/>
    </row>
    <row r="478" spans="1:10" s="41" customFormat="1" ht="12.75">
      <c r="A478" s="35"/>
      <c r="B478" s="79"/>
      <c r="C478" s="138" t="s">
        <v>551</v>
      </c>
      <c r="D478" s="42"/>
      <c r="E478" s="37"/>
      <c r="F478" s="37"/>
      <c r="G478" s="37"/>
      <c r="H478" s="37"/>
      <c r="I478" s="37"/>
      <c r="J478" s="37"/>
    </row>
    <row r="479" spans="1:10" s="41" customFormat="1" ht="12.75">
      <c r="A479" s="35"/>
      <c r="B479" s="79"/>
      <c r="C479" s="43"/>
      <c r="D479" s="42"/>
      <c r="E479" s="37"/>
      <c r="F479" s="37"/>
      <c r="G479" s="37">
        <f>F479*E479</f>
        <v>0</v>
      </c>
      <c r="H479" s="37"/>
      <c r="I479" s="37"/>
      <c r="J479" s="37"/>
    </row>
    <row r="480" spans="1:10" s="75" customFormat="1" ht="12.75">
      <c r="A480" s="115"/>
      <c r="B480" s="117" t="s">
        <v>311</v>
      </c>
      <c r="C480" s="115" t="str">
        <f>A396</f>
        <v xml:space="preserve">     Stavební díl : 210 - Elektro - silnoproud, hromosvody</v>
      </c>
      <c r="D480" s="116"/>
      <c r="E480" s="74"/>
      <c r="F480" s="74"/>
      <c r="G480" s="74"/>
      <c r="H480" s="74">
        <f>SUM(G397:G479)</f>
        <v>4052110</v>
      </c>
      <c r="I480" s="74"/>
      <c r="J480" s="74"/>
    </row>
    <row r="481" spans="1:10" s="41" customFormat="1" ht="12.75">
      <c r="A481" s="120"/>
      <c r="B481" s="120"/>
      <c r="C481" s="120"/>
      <c r="D481" s="121"/>
      <c r="E481" s="73"/>
      <c r="F481" s="73"/>
      <c r="G481" s="73"/>
      <c r="H481" s="73"/>
      <c r="I481" s="73"/>
      <c r="J481" s="73"/>
    </row>
    <row r="482" spans="1:10" s="75" customFormat="1" ht="12.75">
      <c r="A482" s="118" t="s">
        <v>146</v>
      </c>
      <c r="B482" s="118"/>
      <c r="C482" s="118"/>
      <c r="D482" s="119"/>
      <c r="E482" s="49"/>
      <c r="F482" s="49"/>
      <c r="G482" s="49"/>
      <c r="H482" s="49"/>
      <c r="I482" s="49"/>
      <c r="J482" s="49"/>
    </row>
    <row r="483" spans="1:10" s="41" customFormat="1" ht="12.75">
      <c r="A483" s="35"/>
      <c r="B483" s="79"/>
      <c r="C483" s="43"/>
      <c r="D483" s="42"/>
      <c r="E483" s="37"/>
      <c r="F483" s="37"/>
      <c r="G483" s="37">
        <f>F483*E483</f>
        <v>0</v>
      </c>
      <c r="H483" s="37"/>
      <c r="I483" s="37"/>
      <c r="J483" s="37"/>
    </row>
    <row r="484" spans="1:10" s="41" customFormat="1" ht="12.75">
      <c r="A484" s="35"/>
      <c r="B484" s="79"/>
      <c r="C484" s="43"/>
      <c r="D484" s="42"/>
      <c r="E484" s="37"/>
      <c r="F484" s="37"/>
      <c r="G484" s="37">
        <f>F484*E484</f>
        <v>0</v>
      </c>
      <c r="H484" s="37"/>
      <c r="I484" s="37"/>
      <c r="J484" s="37"/>
    </row>
    <row r="485" spans="1:10" s="41" customFormat="1" ht="12.75">
      <c r="A485" s="35"/>
      <c r="B485" s="79"/>
      <c r="C485" s="43"/>
      <c r="D485" s="42"/>
      <c r="E485" s="37"/>
      <c r="F485" s="37"/>
      <c r="G485" s="37">
        <f>F485*E485</f>
        <v>0</v>
      </c>
      <c r="H485" s="37"/>
      <c r="I485" s="37"/>
      <c r="J485" s="37"/>
    </row>
    <row r="486" spans="1:10" s="75" customFormat="1" ht="12.75">
      <c r="A486" s="115"/>
      <c r="B486" s="117" t="s">
        <v>311</v>
      </c>
      <c r="C486" s="115" t="str">
        <f>A482</f>
        <v xml:space="preserve">     Stavební díl : 211 - Elektro slaboproud</v>
      </c>
      <c r="D486" s="116"/>
      <c r="E486" s="74"/>
      <c r="F486" s="74"/>
      <c r="G486" s="74"/>
      <c r="H486" s="74">
        <f>SUM(G483:G485)</f>
        <v>0</v>
      </c>
      <c r="I486" s="74"/>
      <c r="J486" s="74"/>
    </row>
    <row r="487" spans="1:10" s="41" customFormat="1" ht="12.75">
      <c r="A487" s="120"/>
      <c r="B487" s="120"/>
      <c r="C487" s="120"/>
      <c r="D487" s="121"/>
      <c r="E487" s="73"/>
      <c r="F487" s="73"/>
      <c r="G487" s="73"/>
      <c r="H487" s="73"/>
      <c r="I487" s="73"/>
      <c r="J487" s="73"/>
    </row>
    <row r="488" spans="1:10" s="75" customFormat="1" ht="12.75">
      <c r="A488" s="118" t="s">
        <v>147</v>
      </c>
      <c r="B488" s="118"/>
      <c r="C488" s="118"/>
      <c r="D488" s="119"/>
      <c r="E488" s="49"/>
      <c r="F488" s="49"/>
      <c r="G488" s="49"/>
      <c r="H488" s="49"/>
      <c r="I488" s="49"/>
      <c r="J488" s="49"/>
    </row>
    <row r="489" spans="1:10" s="41" customFormat="1" ht="12.75">
      <c r="A489" s="35"/>
      <c r="B489" s="79"/>
      <c r="C489" s="43"/>
      <c r="D489" s="42"/>
      <c r="E489" s="37"/>
      <c r="F489" s="37"/>
      <c r="G489" s="37">
        <f>F489*E489</f>
        <v>0</v>
      </c>
      <c r="H489" s="37"/>
      <c r="I489" s="37"/>
      <c r="J489" s="37"/>
    </row>
    <row r="490" spans="1:10" s="41" customFormat="1" ht="12.75">
      <c r="A490" s="35"/>
      <c r="B490" s="79"/>
      <c r="C490" s="43"/>
      <c r="D490" s="42"/>
      <c r="E490" s="37"/>
      <c r="F490" s="37"/>
      <c r="G490" s="37">
        <f>F490*E490</f>
        <v>0</v>
      </c>
      <c r="H490" s="37"/>
      <c r="I490" s="37"/>
      <c r="J490" s="37"/>
    </row>
    <row r="491" spans="1:10" s="41" customFormat="1" ht="12.75">
      <c r="A491" s="35"/>
      <c r="B491" s="79"/>
      <c r="C491" s="43"/>
      <c r="D491" s="42"/>
      <c r="E491" s="37"/>
      <c r="F491" s="37"/>
      <c r="G491" s="37">
        <f>F491*E491</f>
        <v>0</v>
      </c>
      <c r="H491" s="37"/>
      <c r="I491" s="37"/>
      <c r="J491" s="37"/>
    </row>
    <row r="492" spans="1:10" s="75" customFormat="1" ht="12.75">
      <c r="A492" s="115"/>
      <c r="B492" s="117" t="s">
        <v>311</v>
      </c>
      <c r="C492" s="115" t="str">
        <f>A488</f>
        <v xml:space="preserve">     Stavební díl : 212 - Datové a telefonní rozvody vč. ústředen</v>
      </c>
      <c r="D492" s="116"/>
      <c r="E492" s="74"/>
      <c r="F492" s="74"/>
      <c r="G492" s="74"/>
      <c r="H492" s="74">
        <f>SUM(G489:G491)</f>
        <v>0</v>
      </c>
      <c r="I492" s="74"/>
      <c r="J492" s="74"/>
    </row>
    <row r="493" spans="1:10" s="41" customFormat="1" ht="12.75">
      <c r="A493" s="120"/>
      <c r="B493" s="120"/>
      <c r="C493" s="120"/>
      <c r="D493" s="121"/>
      <c r="E493" s="73"/>
      <c r="F493" s="73"/>
      <c r="G493" s="73"/>
      <c r="H493" s="73"/>
      <c r="I493" s="73"/>
      <c r="J493" s="73"/>
    </row>
    <row r="494" spans="1:10" s="75" customFormat="1" ht="12.75">
      <c r="A494" s="118" t="s">
        <v>148</v>
      </c>
      <c r="B494" s="118"/>
      <c r="C494" s="118"/>
      <c r="D494" s="119"/>
      <c r="E494" s="49"/>
      <c r="F494" s="49"/>
      <c r="G494" s="49"/>
      <c r="H494" s="49"/>
      <c r="I494" s="49"/>
      <c r="J494" s="49"/>
    </row>
    <row r="495" spans="1:10" s="41" customFormat="1" ht="12.75">
      <c r="A495" s="35"/>
      <c r="B495" s="79"/>
      <c r="C495" s="43"/>
      <c r="D495" s="42"/>
      <c r="E495" s="37"/>
      <c r="F495" s="37"/>
      <c r="G495" s="37">
        <f>F495*E495</f>
        <v>0</v>
      </c>
      <c r="H495" s="37"/>
      <c r="I495" s="37"/>
      <c r="J495" s="37"/>
    </row>
    <row r="496" spans="1:10" s="41" customFormat="1" ht="12.75">
      <c r="A496" s="35"/>
      <c r="B496" s="79"/>
      <c r="C496" s="43"/>
      <c r="D496" s="42"/>
      <c r="E496" s="37"/>
      <c r="F496" s="37"/>
      <c r="G496" s="37">
        <f>F496*E496</f>
        <v>0</v>
      </c>
      <c r="H496" s="37"/>
      <c r="I496" s="37"/>
      <c r="J496" s="37"/>
    </row>
    <row r="497" spans="1:10" s="41" customFormat="1" ht="12.75">
      <c r="A497" s="35"/>
      <c r="B497" s="79"/>
      <c r="C497" s="43"/>
      <c r="D497" s="42"/>
      <c r="E497" s="37"/>
      <c r="F497" s="37"/>
      <c r="G497" s="37">
        <f>F497*E497</f>
        <v>0</v>
      </c>
      <c r="H497" s="37"/>
      <c r="I497" s="37"/>
      <c r="J497" s="37"/>
    </row>
    <row r="498" spans="1:10" s="75" customFormat="1" ht="12.75">
      <c r="A498" s="115"/>
      <c r="B498" s="117" t="s">
        <v>311</v>
      </c>
      <c r="C498" s="115" t="str">
        <f>A494</f>
        <v xml:space="preserve">     Stavební díl : 213 - Elektrická požární signalizace</v>
      </c>
      <c r="D498" s="116"/>
      <c r="E498" s="74"/>
      <c r="F498" s="74"/>
      <c r="G498" s="74"/>
      <c r="H498" s="74">
        <f>SUM(G495:G497)</f>
        <v>0</v>
      </c>
      <c r="I498" s="74"/>
      <c r="J498" s="74"/>
    </row>
    <row r="499" spans="1:10" s="41" customFormat="1" ht="12.75">
      <c r="A499" s="120"/>
      <c r="B499" s="120"/>
      <c r="C499" s="120"/>
      <c r="D499" s="121"/>
      <c r="E499" s="73"/>
      <c r="F499" s="73"/>
      <c r="G499" s="73"/>
      <c r="H499" s="73"/>
      <c r="I499" s="73"/>
      <c r="J499" s="73"/>
    </row>
    <row r="500" spans="1:10" s="75" customFormat="1" ht="12.75">
      <c r="A500" s="118" t="s">
        <v>149</v>
      </c>
      <c r="B500" s="118"/>
      <c r="C500" s="118"/>
      <c r="D500" s="119"/>
      <c r="E500" s="49"/>
      <c r="F500" s="49"/>
      <c r="G500" s="49"/>
      <c r="H500" s="49"/>
      <c r="I500" s="49"/>
      <c r="J500" s="49"/>
    </row>
    <row r="501" spans="1:10" s="41" customFormat="1" ht="12.75">
      <c r="A501" s="35"/>
      <c r="B501" s="79"/>
      <c r="C501" s="43"/>
      <c r="D501" s="42"/>
      <c r="E501" s="37"/>
      <c r="F501" s="37"/>
      <c r="G501" s="37">
        <f>F501*E501</f>
        <v>0</v>
      </c>
      <c r="H501" s="37"/>
      <c r="I501" s="37"/>
      <c r="J501" s="37"/>
    </row>
    <row r="502" spans="1:10" s="41" customFormat="1" ht="12.75">
      <c r="A502" s="35"/>
      <c r="B502" s="79"/>
      <c r="C502" s="43"/>
      <c r="D502" s="42"/>
      <c r="E502" s="37"/>
      <c r="F502" s="37"/>
      <c r="G502" s="37">
        <f>F502*E502</f>
        <v>0</v>
      </c>
      <c r="H502" s="37"/>
      <c r="I502" s="37"/>
      <c r="J502" s="37"/>
    </row>
    <row r="503" spans="1:10" s="41" customFormat="1" ht="12.75">
      <c r="A503" s="35"/>
      <c r="B503" s="79"/>
      <c r="C503" s="43"/>
      <c r="D503" s="42"/>
      <c r="E503" s="37"/>
      <c r="F503" s="37"/>
      <c r="G503" s="37">
        <f>F503*E503</f>
        <v>0</v>
      </c>
      <c r="H503" s="37"/>
      <c r="I503" s="37"/>
      <c r="J503" s="37"/>
    </row>
    <row r="504" spans="1:10" s="75" customFormat="1" ht="12.75">
      <c r="A504" s="115"/>
      <c r="B504" s="117" t="s">
        <v>311</v>
      </c>
      <c r="C504" s="115" t="str">
        <f>A500</f>
        <v xml:space="preserve">     Stavební díl : 214 - Elektrické zabezpečovací systémy</v>
      </c>
      <c r="D504" s="116"/>
      <c r="E504" s="74"/>
      <c r="F504" s="74"/>
      <c r="G504" s="74"/>
      <c r="H504" s="74">
        <f>SUM(G501:G503)</f>
        <v>0</v>
      </c>
      <c r="I504" s="74"/>
      <c r="J504" s="74"/>
    </row>
    <row r="505" spans="1:10" s="41" customFormat="1" ht="12.75">
      <c r="A505" s="120"/>
      <c r="B505" s="120"/>
      <c r="C505" s="120"/>
      <c r="D505" s="121"/>
      <c r="E505" s="73"/>
      <c r="F505" s="73"/>
      <c r="G505" s="73"/>
      <c r="H505" s="73"/>
      <c r="I505" s="73"/>
      <c r="J505" s="73"/>
    </row>
    <row r="506" spans="1:10" s="75" customFormat="1" ht="12.75">
      <c r="A506" s="118" t="s">
        <v>150</v>
      </c>
      <c r="B506" s="118"/>
      <c r="C506" s="118"/>
      <c r="D506" s="119"/>
      <c r="E506" s="49"/>
      <c r="F506" s="49"/>
      <c r="G506" s="49"/>
      <c r="H506" s="49"/>
      <c r="I506" s="49"/>
      <c r="J506" s="49"/>
    </row>
    <row r="507" spans="1:10" s="41" customFormat="1" ht="12.75">
      <c r="A507" s="35"/>
      <c r="B507" s="79"/>
      <c r="C507" s="43"/>
      <c r="D507" s="42"/>
      <c r="E507" s="37"/>
      <c r="F507" s="37"/>
      <c r="G507" s="37">
        <f>F507*E507</f>
        <v>0</v>
      </c>
      <c r="H507" s="37"/>
      <c r="I507" s="37"/>
      <c r="J507" s="37"/>
    </row>
    <row r="508" spans="1:10" s="41" customFormat="1" ht="12.75">
      <c r="A508" s="35"/>
      <c r="B508" s="79"/>
      <c r="C508" s="43"/>
      <c r="D508" s="42"/>
      <c r="E508" s="37"/>
      <c r="F508" s="37"/>
      <c r="G508" s="37">
        <f>F508*E508</f>
        <v>0</v>
      </c>
      <c r="H508" s="37"/>
      <c r="I508" s="37"/>
      <c r="J508" s="37"/>
    </row>
    <row r="509" spans="1:10" s="41" customFormat="1" ht="12.75">
      <c r="A509" s="35"/>
      <c r="B509" s="79"/>
      <c r="C509" s="43"/>
      <c r="D509" s="42"/>
      <c r="E509" s="37"/>
      <c r="F509" s="37"/>
      <c r="G509" s="37">
        <f>F509*E509</f>
        <v>0</v>
      </c>
      <c r="H509" s="37"/>
      <c r="I509" s="37"/>
      <c r="J509" s="37"/>
    </row>
    <row r="510" spans="1:10" s="75" customFormat="1" ht="12.75">
      <c r="A510" s="115"/>
      <c r="B510" s="117" t="s">
        <v>311</v>
      </c>
      <c r="C510" s="115" t="str">
        <f>A506</f>
        <v xml:space="preserve">     Stavební díl : 215 - UPS</v>
      </c>
      <c r="D510" s="116"/>
      <c r="E510" s="74"/>
      <c r="F510" s="74"/>
      <c r="G510" s="74"/>
      <c r="H510" s="74">
        <f>SUM(G507:G509)</f>
        <v>0</v>
      </c>
      <c r="I510" s="74"/>
      <c r="J510" s="74"/>
    </row>
    <row r="511" spans="1:10" s="41" customFormat="1" ht="12.75">
      <c r="A511" s="120"/>
      <c r="B511" s="120"/>
      <c r="C511" s="120"/>
      <c r="D511" s="121"/>
      <c r="E511" s="73"/>
      <c r="F511" s="73"/>
      <c r="G511" s="73"/>
      <c r="H511" s="73"/>
      <c r="I511" s="73"/>
      <c r="J511" s="73"/>
    </row>
    <row r="512" spans="1:10" s="75" customFormat="1" ht="12.75">
      <c r="A512" s="118" t="s">
        <v>151</v>
      </c>
      <c r="B512" s="118"/>
      <c r="C512" s="118"/>
      <c r="D512" s="119"/>
      <c r="E512" s="49"/>
      <c r="F512" s="49"/>
      <c r="G512" s="49"/>
      <c r="H512" s="49"/>
      <c r="I512" s="49"/>
      <c r="J512" s="49"/>
    </row>
    <row r="513" spans="1:10" s="41" customFormat="1" ht="12.75">
      <c r="A513" s="35"/>
      <c r="B513" s="79"/>
      <c r="C513" s="43"/>
      <c r="D513" s="42"/>
      <c r="E513" s="37"/>
      <c r="F513" s="37"/>
      <c r="G513" s="37">
        <f>F513*E513</f>
        <v>0</v>
      </c>
      <c r="H513" s="37"/>
      <c r="I513" s="37"/>
      <c r="J513" s="37"/>
    </row>
    <row r="514" spans="1:10" s="41" customFormat="1" ht="12.75">
      <c r="A514" s="35"/>
      <c r="B514" s="79"/>
      <c r="C514" s="43"/>
      <c r="D514" s="42"/>
      <c r="E514" s="37"/>
      <c r="F514" s="37"/>
      <c r="G514" s="37">
        <f>F514*E514</f>
        <v>0</v>
      </c>
      <c r="H514" s="37"/>
      <c r="I514" s="37"/>
      <c r="J514" s="37"/>
    </row>
    <row r="515" spans="1:10" s="41" customFormat="1" ht="12.75">
      <c r="A515" s="35"/>
      <c r="B515" s="79"/>
      <c r="C515" s="43"/>
      <c r="D515" s="42"/>
      <c r="E515" s="37"/>
      <c r="F515" s="37"/>
      <c r="G515" s="37">
        <f>F515*E515</f>
        <v>0</v>
      </c>
      <c r="H515" s="37"/>
      <c r="I515" s="37"/>
      <c r="J515" s="37"/>
    </row>
    <row r="516" spans="1:10" s="75" customFormat="1" ht="12.75">
      <c r="A516" s="115"/>
      <c r="B516" s="117" t="s">
        <v>311</v>
      </c>
      <c r="C516" s="115" t="str">
        <f>A512</f>
        <v xml:space="preserve">     Stavební díl : 240 - Vzduchotechnika</v>
      </c>
      <c r="D516" s="116"/>
      <c r="E516" s="74"/>
      <c r="F516" s="74"/>
      <c r="G516" s="74"/>
      <c r="H516" s="74">
        <f>SUM(G513:G515)</f>
        <v>0</v>
      </c>
      <c r="I516" s="74"/>
      <c r="J516" s="74"/>
    </row>
    <row r="517" spans="1:10" s="41" customFormat="1" ht="12.75">
      <c r="A517" s="120"/>
      <c r="B517" s="120"/>
      <c r="C517" s="120"/>
      <c r="D517" s="121"/>
      <c r="E517" s="73"/>
      <c r="F517" s="73"/>
      <c r="G517" s="73"/>
      <c r="H517" s="73"/>
      <c r="I517" s="73"/>
      <c r="J517" s="73"/>
    </row>
    <row r="518" spans="1:10" s="75" customFormat="1" ht="12.75">
      <c r="A518" s="118" t="s">
        <v>152</v>
      </c>
      <c r="B518" s="118"/>
      <c r="C518" s="118"/>
      <c r="D518" s="119"/>
      <c r="E518" s="49"/>
      <c r="F518" s="49"/>
      <c r="G518" s="49"/>
      <c r="H518" s="49"/>
      <c r="I518" s="49"/>
      <c r="J518" s="49"/>
    </row>
    <row r="519" spans="1:10" s="41" customFormat="1" ht="12.75">
      <c r="A519" s="35"/>
      <c r="B519" s="79"/>
      <c r="C519" s="43"/>
      <c r="D519" s="42"/>
      <c r="E519" s="37"/>
      <c r="F519" s="37"/>
      <c r="G519" s="37">
        <f>F519*E519</f>
        <v>0</v>
      </c>
      <c r="H519" s="37"/>
      <c r="I519" s="37"/>
      <c r="J519" s="37"/>
    </row>
    <row r="520" spans="1:10" s="41" customFormat="1" ht="12.75">
      <c r="A520" s="35"/>
      <c r="B520" s="79"/>
      <c r="C520" s="43"/>
      <c r="D520" s="42"/>
      <c r="E520" s="37"/>
      <c r="F520" s="37"/>
      <c r="G520" s="37">
        <f>F520*E520</f>
        <v>0</v>
      </c>
      <c r="H520" s="37"/>
      <c r="I520" s="37"/>
      <c r="J520" s="37"/>
    </row>
    <row r="521" spans="1:10" s="41" customFormat="1" ht="12.75">
      <c r="A521" s="35"/>
      <c r="B521" s="79"/>
      <c r="C521" s="43"/>
      <c r="D521" s="42"/>
      <c r="E521" s="37"/>
      <c r="F521" s="37"/>
      <c r="G521" s="37">
        <f>F521*E521</f>
        <v>0</v>
      </c>
      <c r="H521" s="37"/>
      <c r="I521" s="37"/>
      <c r="J521" s="37"/>
    </row>
    <row r="522" spans="1:10" s="75" customFormat="1" ht="12.75">
      <c r="A522" s="115"/>
      <c r="B522" s="117" t="s">
        <v>311</v>
      </c>
      <c r="C522" s="115" t="str">
        <f>A518</f>
        <v xml:space="preserve">     Stavební díl : 241 - Klimatizace</v>
      </c>
      <c r="D522" s="116"/>
      <c r="E522" s="74"/>
      <c r="F522" s="74"/>
      <c r="G522" s="74"/>
      <c r="H522" s="74">
        <f>SUM(G519:G521)</f>
        <v>0</v>
      </c>
      <c r="I522" s="74"/>
      <c r="J522" s="74"/>
    </row>
    <row r="523" spans="1:10" s="41" customFormat="1" ht="12.75">
      <c r="A523" s="120"/>
      <c r="B523" s="120"/>
      <c r="C523" s="120"/>
      <c r="D523" s="121"/>
      <c r="E523" s="73"/>
      <c r="F523" s="73"/>
      <c r="G523" s="73"/>
      <c r="H523" s="73"/>
      <c r="I523" s="73"/>
      <c r="J523" s="73"/>
    </row>
    <row r="524" spans="1:10" s="75" customFormat="1" ht="12.75">
      <c r="A524" s="118" t="s">
        <v>153</v>
      </c>
      <c r="B524" s="118"/>
      <c r="C524" s="118"/>
      <c r="D524" s="119"/>
      <c r="E524" s="49"/>
      <c r="F524" s="49"/>
      <c r="G524" s="49"/>
      <c r="H524" s="49"/>
      <c r="I524" s="49"/>
      <c r="J524" s="49"/>
    </row>
    <row r="525" spans="1:10" s="41" customFormat="1" ht="12.75">
      <c r="A525" s="35"/>
      <c r="B525" s="79"/>
      <c r="C525" s="43"/>
      <c r="D525" s="42"/>
      <c r="E525" s="37"/>
      <c r="F525" s="37"/>
      <c r="G525" s="37">
        <f>F525*E525</f>
        <v>0</v>
      </c>
      <c r="H525" s="37"/>
      <c r="I525" s="37"/>
      <c r="J525" s="37"/>
    </row>
    <row r="526" spans="1:10" s="41" customFormat="1" ht="12.75">
      <c r="A526" s="35"/>
      <c r="B526" s="79"/>
      <c r="C526" s="43"/>
      <c r="D526" s="42"/>
      <c r="E526" s="37"/>
      <c r="F526" s="37"/>
      <c r="G526" s="37">
        <f aca="true" t="shared" si="14" ref="G526:G565">F526*E526</f>
        <v>0</v>
      </c>
      <c r="H526" s="37"/>
      <c r="I526" s="37"/>
      <c r="J526" s="37"/>
    </row>
    <row r="527" spans="1:10" s="41" customFormat="1" ht="12.75">
      <c r="A527" s="35"/>
      <c r="B527" s="79"/>
      <c r="C527" s="43"/>
      <c r="D527" s="42"/>
      <c r="E527" s="37"/>
      <c r="F527" s="37"/>
      <c r="G527" s="37">
        <f t="shared" si="14"/>
        <v>0</v>
      </c>
      <c r="H527" s="37"/>
      <c r="I527" s="37"/>
      <c r="J527" s="37"/>
    </row>
    <row r="528" spans="1:10" s="75" customFormat="1" ht="12.75">
      <c r="A528" s="115"/>
      <c r="B528" s="117" t="s">
        <v>311</v>
      </c>
      <c r="C528" s="115" t="str">
        <f>A524</f>
        <v xml:space="preserve">     Stavební díl : 320 - El.pohony a dieselagregáty</v>
      </c>
      <c r="D528" s="116"/>
      <c r="E528" s="74"/>
      <c r="F528" s="74"/>
      <c r="G528" s="74"/>
      <c r="H528" s="74">
        <f>SUM(G525:G527)</f>
        <v>0</v>
      </c>
      <c r="I528" s="74"/>
      <c r="J528" s="74"/>
    </row>
    <row r="529" spans="1:10" s="41" customFormat="1" ht="12.75">
      <c r="A529" s="120"/>
      <c r="B529" s="120"/>
      <c r="C529" s="120"/>
      <c r="D529" s="121"/>
      <c r="E529" s="73"/>
      <c r="F529" s="73"/>
      <c r="G529" s="73"/>
      <c r="H529" s="73"/>
      <c r="I529" s="73"/>
      <c r="J529" s="73"/>
    </row>
    <row r="530" spans="1:10" s="75" customFormat="1" ht="12.75">
      <c r="A530" s="118" t="s">
        <v>154</v>
      </c>
      <c r="B530" s="118"/>
      <c r="C530" s="118"/>
      <c r="D530" s="119"/>
      <c r="E530" s="49"/>
      <c r="F530" s="49"/>
      <c r="G530" s="49"/>
      <c r="H530" s="49"/>
      <c r="I530" s="49"/>
      <c r="J530" s="49"/>
    </row>
    <row r="531" spans="1:10" s="41" customFormat="1" ht="52.8">
      <c r="A531" s="35"/>
      <c r="B531" s="47" t="s">
        <v>290</v>
      </c>
      <c r="C531" s="5" t="s">
        <v>170</v>
      </c>
      <c r="D531" s="4" t="s">
        <v>271</v>
      </c>
      <c r="E531" s="37">
        <v>1</v>
      </c>
      <c r="F531" s="37"/>
      <c r="G531" s="37">
        <f t="shared" si="14"/>
        <v>0</v>
      </c>
      <c r="H531" s="37"/>
      <c r="I531" s="37"/>
      <c r="J531" s="37"/>
    </row>
    <row r="532" spans="1:10" s="75" customFormat="1" ht="12.75">
      <c r="A532" s="115"/>
      <c r="B532" s="117" t="s">
        <v>311</v>
      </c>
      <c r="C532" s="115" t="str">
        <f>A530</f>
        <v xml:space="preserve">     Stavební díl : 330 - Výtahy, eskalátory</v>
      </c>
      <c r="D532" s="116"/>
      <c r="E532" s="74"/>
      <c r="F532" s="74"/>
      <c r="G532" s="74"/>
      <c r="H532" s="74">
        <f>SUM(G531:G531)</f>
        <v>0</v>
      </c>
      <c r="I532" s="74"/>
      <c r="J532" s="74"/>
    </row>
    <row r="533" spans="1:10" s="41" customFormat="1" ht="12.75">
      <c r="A533" s="120"/>
      <c r="B533" s="120"/>
      <c r="C533" s="120"/>
      <c r="D533" s="121"/>
      <c r="E533" s="73"/>
      <c r="F533" s="73"/>
      <c r="G533" s="73"/>
      <c r="H533" s="73"/>
      <c r="I533" s="73"/>
      <c r="J533" s="73"/>
    </row>
    <row r="534" spans="1:10" s="75" customFormat="1" ht="12.75">
      <c r="A534" s="118" t="s">
        <v>155</v>
      </c>
      <c r="B534" s="118"/>
      <c r="C534" s="118"/>
      <c r="D534" s="119"/>
      <c r="E534" s="49"/>
      <c r="F534" s="49"/>
      <c r="G534" s="49"/>
      <c r="H534" s="49"/>
      <c r="I534" s="49"/>
      <c r="J534" s="49"/>
    </row>
    <row r="535" spans="1:10" s="41" customFormat="1" ht="12.75">
      <c r="A535" s="35"/>
      <c r="B535" s="47"/>
      <c r="C535" s="5"/>
      <c r="D535" s="4"/>
      <c r="E535" s="37"/>
      <c r="F535" s="37"/>
      <c r="G535" s="37">
        <f t="shared" si="14"/>
        <v>0</v>
      </c>
      <c r="H535" s="37"/>
      <c r="I535" s="37"/>
      <c r="J535" s="37"/>
    </row>
    <row r="536" spans="1:10" s="41" customFormat="1" ht="12.75">
      <c r="A536" s="35"/>
      <c r="B536" s="47"/>
      <c r="C536" s="5"/>
      <c r="D536" s="4"/>
      <c r="E536" s="37"/>
      <c r="F536" s="37"/>
      <c r="G536" s="37">
        <f t="shared" si="14"/>
        <v>0</v>
      </c>
      <c r="H536" s="37"/>
      <c r="I536" s="37"/>
      <c r="J536" s="37"/>
    </row>
    <row r="537" spans="1:10" s="41" customFormat="1" ht="12.75">
      <c r="A537" s="35"/>
      <c r="B537" s="47"/>
      <c r="C537" s="5"/>
      <c r="D537" s="4"/>
      <c r="E537" s="37"/>
      <c r="F537" s="37"/>
      <c r="G537" s="37">
        <f t="shared" si="14"/>
        <v>0</v>
      </c>
      <c r="H537" s="37"/>
      <c r="I537" s="37"/>
      <c r="J537" s="37"/>
    </row>
    <row r="538" spans="1:10" s="41" customFormat="1" ht="12.75">
      <c r="A538" s="35"/>
      <c r="B538" s="47"/>
      <c r="C538" s="5"/>
      <c r="D538" s="4"/>
      <c r="E538" s="37"/>
      <c r="F538" s="37"/>
      <c r="G538" s="37">
        <f t="shared" si="14"/>
        <v>0</v>
      </c>
      <c r="H538" s="37"/>
      <c r="I538" s="37"/>
      <c r="J538" s="37"/>
    </row>
    <row r="539" spans="1:10" s="75" customFormat="1" ht="12.75">
      <c r="A539" s="115"/>
      <c r="B539" s="117" t="s">
        <v>311</v>
      </c>
      <c r="C539" s="115" t="str">
        <f>A534</f>
        <v xml:space="preserve">     Stavební díl : 360 - Měření a regulace</v>
      </c>
      <c r="D539" s="116"/>
      <c r="E539" s="74"/>
      <c r="F539" s="74"/>
      <c r="G539" s="74"/>
      <c r="H539" s="74">
        <f>SUM(G535:G538)</f>
        <v>0</v>
      </c>
      <c r="I539" s="74"/>
      <c r="J539" s="74"/>
    </row>
    <row r="540" spans="1:10" s="41" customFormat="1" ht="12.75">
      <c r="A540" s="120"/>
      <c r="B540" s="120"/>
      <c r="C540" s="120"/>
      <c r="D540" s="121"/>
      <c r="E540" s="73"/>
      <c r="F540" s="73"/>
      <c r="G540" s="73"/>
      <c r="H540" s="73"/>
      <c r="I540" s="73"/>
      <c r="J540" s="73"/>
    </row>
    <row r="541" spans="1:10" s="75" customFormat="1" ht="12.75">
      <c r="A541" s="118" t="s">
        <v>156</v>
      </c>
      <c r="B541" s="118"/>
      <c r="C541" s="118"/>
      <c r="D541" s="119"/>
      <c r="E541" s="49"/>
      <c r="F541" s="49"/>
      <c r="G541" s="49"/>
      <c r="H541" s="49"/>
      <c r="I541" s="49"/>
      <c r="J541" s="49"/>
    </row>
    <row r="542" spans="1:10" s="41" customFormat="1" ht="12.75">
      <c r="A542" s="35"/>
      <c r="B542" s="47"/>
      <c r="C542" s="5"/>
      <c r="D542" s="4"/>
      <c r="E542" s="37"/>
      <c r="F542" s="37"/>
      <c r="G542" s="37">
        <f t="shared" si="14"/>
        <v>0</v>
      </c>
      <c r="H542" s="37"/>
      <c r="I542" s="37"/>
      <c r="J542" s="37"/>
    </row>
    <row r="543" spans="1:10" s="41" customFormat="1" ht="12.75">
      <c r="A543" s="35"/>
      <c r="B543" s="47"/>
      <c r="C543" s="5"/>
      <c r="D543" s="4"/>
      <c r="E543" s="37"/>
      <c r="F543" s="37"/>
      <c r="G543" s="37">
        <f t="shared" si="14"/>
        <v>0</v>
      </c>
      <c r="H543" s="37"/>
      <c r="I543" s="37"/>
      <c r="J543" s="37"/>
    </row>
    <row r="544" spans="1:10" s="41" customFormat="1" ht="12.75">
      <c r="A544" s="35"/>
      <c r="B544" s="47"/>
      <c r="C544" s="5"/>
      <c r="D544" s="4"/>
      <c r="E544" s="37"/>
      <c r="F544" s="37"/>
      <c r="G544" s="37">
        <f t="shared" si="14"/>
        <v>0</v>
      </c>
      <c r="H544" s="37"/>
      <c r="I544" s="37"/>
      <c r="J544" s="37"/>
    </row>
    <row r="545" spans="1:10" s="41" customFormat="1" ht="12.75">
      <c r="A545" s="35"/>
      <c r="B545" s="47"/>
      <c r="C545" s="5"/>
      <c r="D545" s="4"/>
      <c r="E545" s="37"/>
      <c r="F545" s="37"/>
      <c r="G545" s="37">
        <f t="shared" si="14"/>
        <v>0</v>
      </c>
      <c r="H545" s="37"/>
      <c r="I545" s="37"/>
      <c r="J545" s="37"/>
    </row>
    <row r="546" spans="1:10" s="75" customFormat="1" ht="12.75">
      <c r="A546" s="115"/>
      <c r="B546" s="117" t="s">
        <v>311</v>
      </c>
      <c r="C546" s="115" t="str">
        <f>A541</f>
        <v xml:space="preserve">     Stavební díl : 430 - Ocelové konstrukce</v>
      </c>
      <c r="D546" s="116"/>
      <c r="E546" s="74"/>
      <c r="F546" s="74"/>
      <c r="G546" s="74"/>
      <c r="H546" s="74">
        <f>SUM(G542:G545)</f>
        <v>0</v>
      </c>
      <c r="I546" s="74"/>
      <c r="J546" s="74"/>
    </row>
    <row r="547" spans="1:10" s="41" customFormat="1" ht="12.75">
      <c r="A547" s="120"/>
      <c r="B547" s="120"/>
      <c r="C547" s="120"/>
      <c r="D547" s="121"/>
      <c r="E547" s="73"/>
      <c r="F547" s="73"/>
      <c r="G547" s="73"/>
      <c r="H547" s="73"/>
      <c r="I547" s="73"/>
      <c r="J547" s="73"/>
    </row>
    <row r="548" spans="1:10" s="75" customFormat="1" ht="12.75">
      <c r="A548" s="118" t="s">
        <v>157</v>
      </c>
      <c r="B548" s="118"/>
      <c r="C548" s="118"/>
      <c r="D548" s="119"/>
      <c r="E548" s="49"/>
      <c r="F548" s="49"/>
      <c r="G548" s="49"/>
      <c r="H548" s="49"/>
      <c r="I548" s="49"/>
      <c r="J548" s="49"/>
    </row>
    <row r="549" spans="1:10" s="41" customFormat="1" ht="12.75">
      <c r="A549" s="35"/>
      <c r="B549" s="47"/>
      <c r="C549" s="5"/>
      <c r="D549" s="4"/>
      <c r="E549" s="37"/>
      <c r="F549" s="37"/>
      <c r="G549" s="37">
        <f t="shared" si="14"/>
        <v>0</v>
      </c>
      <c r="H549" s="37"/>
      <c r="I549" s="37"/>
      <c r="J549" s="37"/>
    </row>
    <row r="550" spans="1:10" s="41" customFormat="1" ht="12.75">
      <c r="A550" s="35"/>
      <c r="B550" s="47"/>
      <c r="C550" s="5"/>
      <c r="D550" s="4"/>
      <c r="E550" s="37"/>
      <c r="F550" s="37"/>
      <c r="G550" s="37">
        <f t="shared" si="14"/>
        <v>0</v>
      </c>
      <c r="H550" s="37"/>
      <c r="I550" s="37"/>
      <c r="J550" s="37"/>
    </row>
    <row r="551" spans="1:10" s="41" customFormat="1" ht="12.75">
      <c r="A551" s="35"/>
      <c r="B551" s="47"/>
      <c r="C551" s="5"/>
      <c r="D551" s="4"/>
      <c r="E551" s="37"/>
      <c r="F551" s="37"/>
      <c r="G551" s="37">
        <f t="shared" si="14"/>
        <v>0</v>
      </c>
      <c r="H551" s="37"/>
      <c r="I551" s="37"/>
      <c r="J551" s="37"/>
    </row>
    <row r="552" spans="1:10" s="41" customFormat="1" ht="12.75">
      <c r="A552" s="35"/>
      <c r="B552" s="47"/>
      <c r="C552" s="5"/>
      <c r="D552" s="4"/>
      <c r="E552" s="37"/>
      <c r="F552" s="37"/>
      <c r="G552" s="37">
        <f t="shared" si="14"/>
        <v>0</v>
      </c>
      <c r="H552" s="37"/>
      <c r="I552" s="37"/>
      <c r="J552" s="37"/>
    </row>
    <row r="553" spans="1:10" s="75" customFormat="1" ht="12.75">
      <c r="A553" s="115"/>
      <c r="B553" s="117" t="s">
        <v>311</v>
      </c>
      <c r="C553" s="115" t="str">
        <f>A548</f>
        <v xml:space="preserve">     Stavební díl : 440 - Protipožární zařízení</v>
      </c>
      <c r="D553" s="116"/>
      <c r="E553" s="74"/>
      <c r="F553" s="74"/>
      <c r="G553" s="74"/>
      <c r="H553" s="74">
        <f>SUM(G549:G552)</f>
        <v>0</v>
      </c>
      <c r="I553" s="74"/>
      <c r="J553" s="74"/>
    </row>
    <row r="554" spans="1:10" s="41" customFormat="1" ht="12.75">
      <c r="A554" s="120"/>
      <c r="B554" s="120"/>
      <c r="C554" s="120"/>
      <c r="D554" s="121"/>
      <c r="E554" s="73"/>
      <c r="F554" s="73"/>
      <c r="G554" s="73"/>
      <c r="H554" s="73"/>
      <c r="I554" s="73"/>
      <c r="J554" s="73"/>
    </row>
    <row r="555" spans="1:10" s="75" customFormat="1" ht="12.75">
      <c r="A555" s="118" t="s">
        <v>158</v>
      </c>
      <c r="B555" s="118"/>
      <c r="C555" s="118"/>
      <c r="D555" s="119"/>
      <c r="E555" s="49"/>
      <c r="F555" s="49"/>
      <c r="G555" s="49"/>
      <c r="H555" s="49"/>
      <c r="I555" s="49"/>
      <c r="J555" s="49"/>
    </row>
    <row r="556" spans="1:10" s="41" customFormat="1" ht="12.75">
      <c r="A556" s="35"/>
      <c r="B556" s="47"/>
      <c r="C556" s="5"/>
      <c r="D556" s="4"/>
      <c r="E556" s="37"/>
      <c r="F556" s="37"/>
      <c r="G556" s="37">
        <f t="shared" si="14"/>
        <v>0</v>
      </c>
      <c r="H556" s="37"/>
      <c r="I556" s="37"/>
      <c r="J556" s="37"/>
    </row>
    <row r="557" spans="1:10" s="41" customFormat="1" ht="12.75">
      <c r="A557" s="35"/>
      <c r="B557" s="47"/>
      <c r="C557" s="5"/>
      <c r="D557" s="4"/>
      <c r="E557" s="37"/>
      <c r="F557" s="37"/>
      <c r="G557" s="37">
        <f t="shared" si="14"/>
        <v>0</v>
      </c>
      <c r="H557" s="37"/>
      <c r="I557" s="37"/>
      <c r="J557" s="37"/>
    </row>
    <row r="558" spans="1:10" s="41" customFormat="1" ht="12.75">
      <c r="A558" s="35"/>
      <c r="B558" s="47"/>
      <c r="C558" s="5"/>
      <c r="D558" s="4"/>
      <c r="E558" s="37"/>
      <c r="F558" s="37"/>
      <c r="G558" s="37">
        <f t="shared" si="14"/>
        <v>0</v>
      </c>
      <c r="H558" s="37"/>
      <c r="I558" s="37"/>
      <c r="J558" s="37"/>
    </row>
    <row r="559" spans="1:10" s="41" customFormat="1" ht="12.75">
      <c r="A559" s="35"/>
      <c r="B559" s="47"/>
      <c r="C559" s="5"/>
      <c r="D559" s="4"/>
      <c r="E559" s="37"/>
      <c r="F559" s="37"/>
      <c r="G559" s="37">
        <f t="shared" si="14"/>
        <v>0</v>
      </c>
      <c r="H559" s="37"/>
      <c r="I559" s="37"/>
      <c r="J559" s="37"/>
    </row>
    <row r="560" spans="1:10" s="75" customFormat="1" ht="12.75">
      <c r="A560" s="115"/>
      <c r="B560" s="117" t="s">
        <v>311</v>
      </c>
      <c r="C560" s="115" t="str">
        <f>A555</f>
        <v xml:space="preserve">     Stavební díl : 441 - Sprinklerové nádrže</v>
      </c>
      <c r="D560" s="116"/>
      <c r="E560" s="74"/>
      <c r="F560" s="74"/>
      <c r="G560" s="74"/>
      <c r="H560" s="74">
        <f>SUM(G556:G559)</f>
        <v>0</v>
      </c>
      <c r="I560" s="74"/>
      <c r="J560" s="74"/>
    </row>
    <row r="561" spans="1:10" s="41" customFormat="1" ht="12.75">
      <c r="A561" s="120"/>
      <c r="B561" s="120"/>
      <c r="C561" s="120"/>
      <c r="D561" s="121"/>
      <c r="E561" s="73"/>
      <c r="F561" s="73"/>
      <c r="G561" s="73"/>
      <c r="H561" s="73"/>
      <c r="I561" s="73"/>
      <c r="J561" s="73"/>
    </row>
    <row r="562" spans="1:10" s="75" customFormat="1" ht="12.75">
      <c r="A562" s="118" t="s">
        <v>159</v>
      </c>
      <c r="B562" s="118"/>
      <c r="C562" s="118"/>
      <c r="D562" s="119"/>
      <c r="E562" s="49"/>
      <c r="F562" s="49"/>
      <c r="G562" s="49"/>
      <c r="H562" s="49"/>
      <c r="I562" s="49"/>
      <c r="J562" s="49"/>
    </row>
    <row r="563" spans="1:10" s="41" customFormat="1" ht="12.75">
      <c r="A563" s="35"/>
      <c r="B563" s="47">
        <v>999000001</v>
      </c>
      <c r="C563" s="36" t="s">
        <v>188</v>
      </c>
      <c r="D563" s="35" t="s">
        <v>271</v>
      </c>
      <c r="E563" s="37"/>
      <c r="F563" s="37"/>
      <c r="G563" s="37">
        <f t="shared" si="14"/>
        <v>0</v>
      </c>
      <c r="H563" s="37"/>
      <c r="I563" s="37"/>
      <c r="J563" s="37"/>
    </row>
    <row r="564" spans="1:10" s="41" customFormat="1" ht="12.75">
      <c r="A564" s="35"/>
      <c r="B564" s="47">
        <v>999000002</v>
      </c>
      <c r="C564" s="36" t="s">
        <v>395</v>
      </c>
      <c r="D564" s="35" t="s">
        <v>271</v>
      </c>
      <c r="E564" s="37"/>
      <c r="F564" s="37"/>
      <c r="G564" s="37">
        <f t="shared" si="14"/>
        <v>0</v>
      </c>
      <c r="H564" s="37"/>
      <c r="I564" s="37"/>
      <c r="J564" s="37"/>
    </row>
    <row r="565" spans="1:10" s="41" customFormat="1" ht="12.75">
      <c r="A565" s="35"/>
      <c r="B565" s="48">
        <v>999000003</v>
      </c>
      <c r="C565" s="36" t="s">
        <v>394</v>
      </c>
      <c r="D565" s="35" t="s">
        <v>271</v>
      </c>
      <c r="E565" s="37"/>
      <c r="F565" s="37"/>
      <c r="G565" s="37">
        <f t="shared" si="14"/>
        <v>0</v>
      </c>
      <c r="H565" s="37"/>
      <c r="I565" s="37"/>
      <c r="J565" s="37"/>
    </row>
    <row r="566" spans="1:10" s="41" customFormat="1" ht="12.75">
      <c r="A566" s="35"/>
      <c r="B566" s="48">
        <v>999000004</v>
      </c>
      <c r="C566" s="36" t="s">
        <v>189</v>
      </c>
      <c r="D566" s="35" t="s">
        <v>271</v>
      </c>
      <c r="E566" s="37"/>
      <c r="F566" s="37"/>
      <c r="G566" s="37">
        <f>+E566*F566</f>
        <v>0</v>
      </c>
      <c r="H566" s="37"/>
      <c r="I566" s="37"/>
      <c r="J566" s="37"/>
    </row>
    <row r="567" spans="1:10" s="75" customFormat="1" ht="12.75">
      <c r="A567" s="115"/>
      <c r="B567" s="117" t="s">
        <v>311</v>
      </c>
      <c r="C567" s="115" t="str">
        <f>A562</f>
        <v xml:space="preserve">     Stavební díl : 445 - Zařízení staveniště, jeřáby</v>
      </c>
      <c r="D567" s="116"/>
      <c r="E567" s="74"/>
      <c r="F567" s="74"/>
      <c r="G567" s="74"/>
      <c r="H567" s="74">
        <f>SUM(G563:G566)</f>
        <v>0</v>
      </c>
      <c r="I567" s="74"/>
      <c r="J567" s="74"/>
    </row>
    <row r="568" spans="1:10" s="41" customFormat="1" ht="13.8" thickBot="1">
      <c r="A568" s="120"/>
      <c r="B568" s="120"/>
      <c r="C568" s="120"/>
      <c r="D568" s="121"/>
      <c r="E568" s="73"/>
      <c r="F568" s="73"/>
      <c r="G568" s="73"/>
      <c r="H568" s="73"/>
      <c r="I568" s="73"/>
      <c r="J568" s="73"/>
    </row>
    <row r="569" spans="1:10" ht="12.75">
      <c r="A569" s="51"/>
      <c r="B569" s="52"/>
      <c r="C569" s="52"/>
      <c r="D569" s="53"/>
      <c r="E569" s="54"/>
      <c r="F569" s="55"/>
      <c r="G569" s="55"/>
      <c r="H569" s="111"/>
      <c r="I569" s="111"/>
      <c r="J569" s="111"/>
    </row>
    <row r="570" spans="1:10" ht="12.75">
      <c r="A570" s="56"/>
      <c r="B570" s="6"/>
      <c r="C570" s="6"/>
      <c r="D570" s="57"/>
      <c r="E570" s="58"/>
      <c r="F570" s="59"/>
      <c r="G570" s="59"/>
      <c r="H570" s="112"/>
      <c r="I570" s="112"/>
      <c r="J570" s="112"/>
    </row>
    <row r="571" spans="1:10" s="64" customFormat="1" ht="17.4">
      <c r="A571" s="60" t="s">
        <v>297</v>
      </c>
      <c r="B571" s="61"/>
      <c r="C571" s="61" t="s">
        <v>106</v>
      </c>
      <c r="D571" s="62"/>
      <c r="E571" s="63"/>
      <c r="F571" s="62"/>
      <c r="G571" s="62">
        <f>SUM(G14:G568)</f>
        <v>4052110</v>
      </c>
      <c r="H571" s="113">
        <f>SUM(H14:H568)</f>
        <v>4052110</v>
      </c>
      <c r="I571" s="113"/>
      <c r="J571" s="113"/>
    </row>
    <row r="572" spans="1:10" s="69" customFormat="1" ht="15.6" thickBot="1">
      <c r="A572" s="65"/>
      <c r="B572" s="66"/>
      <c r="C572" s="66"/>
      <c r="D572" s="67"/>
      <c r="E572" s="68"/>
      <c r="F572" s="67"/>
      <c r="G572" s="67"/>
      <c r="H572" s="114"/>
      <c r="I572" s="114"/>
      <c r="J572" s="114"/>
    </row>
  </sheetData>
  <printOptions/>
  <pageMargins left="0.4330708661417323" right="0.15748031496062992" top="0.7480314960629921" bottom="0.984251968503937" header="0.5118110236220472" footer="0.5118110236220472"/>
  <pageSetup fitToHeight="11" horizontalDpi="600" verticalDpi="600" orientation="portrait" paperSize="9" scale="56" r:id="rId1"/>
  <headerFooter alignWithMargins="0">
    <oddHeader>&amp;R&amp;A</oddHeader>
    <oddFooter>&amp;Lslepý rozpočet&amp;C&amp;P/&amp;N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3"/>
  <sheetViews>
    <sheetView workbookViewId="0" topLeftCell="A334">
      <selection activeCell="C241" sqref="C241"/>
    </sheetView>
  </sheetViews>
  <sheetFormatPr defaultColWidth="9.125" defaultRowHeight="12.75"/>
  <cols>
    <col min="1" max="1" width="6.875" style="2" customWidth="1"/>
    <col min="2" max="2" width="10.375" style="2" customWidth="1"/>
    <col min="3" max="3" width="51.625" style="2" customWidth="1"/>
    <col min="4" max="4" width="6.375" style="2" customWidth="1"/>
    <col min="5" max="5" width="9.125" style="2" customWidth="1"/>
    <col min="6" max="7" width="15.625" style="2" customWidth="1"/>
    <col min="8" max="10" width="21.375" style="2" bestFit="1" customWidth="1"/>
    <col min="11" max="16384" width="9.125" style="2" customWidth="1"/>
  </cols>
  <sheetData>
    <row r="1" spans="1:10" s="7" customFormat="1" ht="15.6">
      <c r="A1" s="7" t="s">
        <v>18</v>
      </c>
      <c r="B1" s="8"/>
      <c r="C1" s="9"/>
      <c r="D1" s="10"/>
      <c r="E1" s="11"/>
      <c r="F1" s="11"/>
      <c r="G1" s="11"/>
      <c r="H1" s="11"/>
      <c r="I1" s="11"/>
      <c r="J1" s="11"/>
    </row>
    <row r="2" spans="1:10" s="1" customFormat="1" ht="15.6">
      <c r="A2" s="7" t="s">
        <v>19</v>
      </c>
      <c r="B2" s="8"/>
      <c r="C2" s="9"/>
      <c r="D2" s="10"/>
      <c r="E2" s="11"/>
      <c r="F2" s="11"/>
      <c r="G2" s="11"/>
      <c r="H2" s="11"/>
      <c r="I2" s="11"/>
      <c r="J2" s="11"/>
    </row>
    <row r="3" spans="1:10" s="1" customFormat="1" ht="15.6">
      <c r="A3" s="7"/>
      <c r="B3" s="8"/>
      <c r="C3" s="9"/>
      <c r="D3" s="10"/>
      <c r="E3" s="11"/>
      <c r="F3" s="11"/>
      <c r="G3" s="11"/>
      <c r="H3" s="11"/>
      <c r="I3" s="11"/>
      <c r="J3" s="11"/>
    </row>
    <row r="4" spans="1:10" s="22" customFormat="1" ht="17.4">
      <c r="A4" s="22" t="s">
        <v>433</v>
      </c>
      <c r="B4" s="23"/>
      <c r="C4" s="24"/>
      <c r="D4" s="25"/>
      <c r="E4" s="26"/>
      <c r="F4" s="25"/>
      <c r="G4" s="25"/>
      <c r="H4" s="25"/>
      <c r="I4" s="25"/>
      <c r="J4" s="25"/>
    </row>
    <row r="5" spans="1:10" s="7" customFormat="1" ht="15.6">
      <c r="A5" s="18"/>
      <c r="B5" s="19"/>
      <c r="C5" s="20"/>
      <c r="D5" s="11"/>
      <c r="E5" s="10"/>
      <c r="F5" s="11"/>
      <c r="G5" s="11"/>
      <c r="H5" s="11"/>
      <c r="I5" s="11"/>
      <c r="J5" s="11"/>
    </row>
    <row r="6" spans="1:10" s="7" customFormat="1" ht="15.6">
      <c r="A6" s="18" t="s">
        <v>105</v>
      </c>
      <c r="B6" s="19"/>
      <c r="C6" s="20"/>
      <c r="D6" s="11"/>
      <c r="E6" s="10"/>
      <c r="F6" s="11"/>
      <c r="G6" s="11"/>
      <c r="H6" s="11"/>
      <c r="I6" s="11"/>
      <c r="J6" s="11"/>
    </row>
    <row r="7" spans="1:10" s="7" customFormat="1" ht="15.6">
      <c r="A7" s="18"/>
      <c r="B7" s="19"/>
      <c r="C7" s="20"/>
      <c r="D7" s="11"/>
      <c r="E7" s="10"/>
      <c r="F7" s="11"/>
      <c r="G7" s="11"/>
      <c r="H7" s="11"/>
      <c r="I7" s="11"/>
      <c r="J7" s="11"/>
    </row>
    <row r="8" spans="1:10" s="7" customFormat="1" ht="15.6">
      <c r="A8" s="50" t="s">
        <v>246</v>
      </c>
      <c r="F8" s="11"/>
      <c r="G8" s="11" t="s">
        <v>20</v>
      </c>
      <c r="H8" s="11"/>
      <c r="I8" s="11"/>
      <c r="J8" s="11"/>
    </row>
    <row r="9" spans="1:10" s="7" customFormat="1" ht="15.6">
      <c r="A9" s="50" t="s">
        <v>22</v>
      </c>
      <c r="F9" s="11"/>
      <c r="G9" s="11" t="s">
        <v>23</v>
      </c>
      <c r="H9" s="11"/>
      <c r="I9" s="11"/>
      <c r="J9" s="11"/>
    </row>
    <row r="10" spans="1:10" s="7" customFormat="1" ht="15.6">
      <c r="A10" s="50" t="s">
        <v>247</v>
      </c>
      <c r="E10" s="80"/>
      <c r="F10" s="11"/>
      <c r="G10" s="11" t="s">
        <v>21</v>
      </c>
      <c r="H10" s="11"/>
      <c r="I10" s="11"/>
      <c r="J10" s="11"/>
    </row>
    <row r="13" spans="1:10" s="30" customFormat="1" ht="10.2">
      <c r="A13" s="27"/>
      <c r="B13" s="27" t="s">
        <v>308</v>
      </c>
      <c r="C13" s="27" t="s">
        <v>309</v>
      </c>
      <c r="D13" s="27" t="s">
        <v>313</v>
      </c>
      <c r="E13" s="28" t="s">
        <v>314</v>
      </c>
      <c r="F13" s="29" t="s">
        <v>312</v>
      </c>
      <c r="G13" s="29" t="s">
        <v>310</v>
      </c>
      <c r="H13" s="29" t="s">
        <v>107</v>
      </c>
      <c r="I13" s="29" t="s">
        <v>416</v>
      </c>
      <c r="J13" s="29" t="s">
        <v>416</v>
      </c>
    </row>
    <row r="14" spans="1:10" s="34" customFormat="1" ht="12.75">
      <c r="A14" s="31"/>
      <c r="B14" s="31"/>
      <c r="C14" s="31"/>
      <c r="D14" s="32"/>
      <c r="E14" s="33"/>
      <c r="F14" s="33"/>
      <c r="G14" s="33"/>
      <c r="H14" s="33"/>
      <c r="I14" s="33"/>
      <c r="J14" s="33"/>
    </row>
    <row r="15" spans="1:10" s="75" customFormat="1" ht="12.75">
      <c r="A15" s="115" t="s">
        <v>108</v>
      </c>
      <c r="B15" s="115"/>
      <c r="C15" s="115"/>
      <c r="D15" s="116"/>
      <c r="E15" s="74"/>
      <c r="F15" s="74"/>
      <c r="G15" s="74"/>
      <c r="H15" s="74"/>
      <c r="I15" s="74"/>
      <c r="J15" s="74"/>
    </row>
    <row r="16" spans="1:10" s="41" customFormat="1" ht="12.75">
      <c r="A16" s="38"/>
      <c r="B16" s="46">
        <v>131201103</v>
      </c>
      <c r="C16" s="5" t="s">
        <v>0</v>
      </c>
      <c r="D16" s="35" t="s">
        <v>315</v>
      </c>
      <c r="E16" s="37"/>
      <c r="F16" s="37">
        <v>65</v>
      </c>
      <c r="G16" s="37">
        <f aca="true" t="shared" si="0" ref="G16:G25">F16*E16</f>
        <v>0</v>
      </c>
      <c r="H16" s="37"/>
      <c r="I16" s="37"/>
      <c r="J16" s="37"/>
    </row>
    <row r="17" spans="1:10" s="41" customFormat="1" ht="12.75">
      <c r="A17" s="38"/>
      <c r="B17" s="46">
        <v>131301103</v>
      </c>
      <c r="C17" s="5" t="s">
        <v>272</v>
      </c>
      <c r="D17" s="35" t="s">
        <v>315</v>
      </c>
      <c r="E17" s="37"/>
      <c r="F17" s="37">
        <v>65</v>
      </c>
      <c r="G17" s="37">
        <f t="shared" si="0"/>
        <v>0</v>
      </c>
      <c r="H17" s="37"/>
      <c r="I17" s="37"/>
      <c r="J17" s="37"/>
    </row>
    <row r="18" spans="1:10" s="41" customFormat="1" ht="12.75">
      <c r="A18" s="38"/>
      <c r="B18" s="46">
        <v>132201202</v>
      </c>
      <c r="C18" s="5" t="s">
        <v>318</v>
      </c>
      <c r="D18" s="35" t="s">
        <v>315</v>
      </c>
      <c r="E18" s="37"/>
      <c r="F18" s="37">
        <v>156</v>
      </c>
      <c r="G18" s="37">
        <f t="shared" si="0"/>
        <v>0</v>
      </c>
      <c r="H18" s="37"/>
      <c r="I18" s="37"/>
      <c r="J18" s="37"/>
    </row>
    <row r="19" spans="1:10" s="41" customFormat="1" ht="26.4">
      <c r="A19" s="38"/>
      <c r="B19" s="46">
        <v>131201109</v>
      </c>
      <c r="C19" s="5" t="s">
        <v>441</v>
      </c>
      <c r="D19" s="35" t="s">
        <v>316</v>
      </c>
      <c r="E19" s="37"/>
      <c r="F19" s="37">
        <v>15</v>
      </c>
      <c r="G19" s="37">
        <f t="shared" si="0"/>
        <v>0</v>
      </c>
      <c r="H19" s="37"/>
      <c r="I19" s="37"/>
      <c r="J19" s="37"/>
    </row>
    <row r="20" spans="1:10" s="41" customFormat="1" ht="26.4">
      <c r="A20" s="38"/>
      <c r="B20" s="46">
        <v>162701105</v>
      </c>
      <c r="C20" s="5" t="s">
        <v>442</v>
      </c>
      <c r="D20" s="35" t="s">
        <v>315</v>
      </c>
      <c r="E20" s="37"/>
      <c r="F20" s="37">
        <v>220</v>
      </c>
      <c r="G20" s="37">
        <f t="shared" si="0"/>
        <v>0</v>
      </c>
      <c r="H20" s="37"/>
      <c r="I20" s="37"/>
      <c r="J20" s="37"/>
    </row>
    <row r="21" spans="1:10" s="41" customFormat="1" ht="26.4">
      <c r="A21" s="38"/>
      <c r="B21" s="46">
        <v>162701109</v>
      </c>
      <c r="C21" s="5" t="s">
        <v>446</v>
      </c>
      <c r="D21" s="35" t="s">
        <v>315</v>
      </c>
      <c r="E21" s="37"/>
      <c r="F21" s="37">
        <v>180</v>
      </c>
      <c r="G21" s="37">
        <f t="shared" si="0"/>
        <v>0</v>
      </c>
      <c r="H21" s="37"/>
      <c r="I21" s="37"/>
      <c r="J21" s="37"/>
    </row>
    <row r="22" spans="1:10" s="41" customFormat="1" ht="12.75">
      <c r="A22" s="38"/>
      <c r="B22" s="46">
        <v>171201202</v>
      </c>
      <c r="C22" s="5" t="s">
        <v>447</v>
      </c>
      <c r="D22" s="35" t="s">
        <v>315</v>
      </c>
      <c r="E22" s="37"/>
      <c r="F22" s="37">
        <v>125</v>
      </c>
      <c r="G22" s="37">
        <f t="shared" si="0"/>
        <v>0</v>
      </c>
      <c r="H22" s="37"/>
      <c r="I22" s="37"/>
      <c r="J22" s="37"/>
    </row>
    <row r="23" spans="1:10" s="41" customFormat="1" ht="12.75">
      <c r="A23" s="38"/>
      <c r="B23" s="46">
        <v>174101101</v>
      </c>
      <c r="C23" s="5" t="s">
        <v>444</v>
      </c>
      <c r="D23" s="35" t="s">
        <v>315</v>
      </c>
      <c r="E23" s="37"/>
      <c r="F23" s="37">
        <v>48</v>
      </c>
      <c r="G23" s="37">
        <f t="shared" si="0"/>
        <v>0</v>
      </c>
      <c r="H23" s="37"/>
      <c r="I23" s="37"/>
      <c r="J23" s="37"/>
    </row>
    <row r="24" spans="1:10" s="41" customFormat="1" ht="12.75">
      <c r="A24" s="38"/>
      <c r="B24" s="46">
        <v>171101103</v>
      </c>
      <c r="C24" s="5" t="s">
        <v>443</v>
      </c>
      <c r="D24" s="35" t="s">
        <v>315</v>
      </c>
      <c r="E24" s="37"/>
      <c r="F24" s="37">
        <v>45</v>
      </c>
      <c r="G24" s="37">
        <f t="shared" si="0"/>
        <v>0</v>
      </c>
      <c r="H24" s="37"/>
      <c r="I24" s="37"/>
      <c r="J24" s="37"/>
    </row>
    <row r="25" spans="1:10" s="41" customFormat="1" ht="26.4">
      <c r="A25" s="38"/>
      <c r="B25" s="46">
        <v>162701105</v>
      </c>
      <c r="C25" s="5" t="s">
        <v>445</v>
      </c>
      <c r="D25" s="35" t="s">
        <v>315</v>
      </c>
      <c r="E25" s="37"/>
      <c r="F25" s="37">
        <v>530</v>
      </c>
      <c r="G25" s="37">
        <f t="shared" si="0"/>
        <v>0</v>
      </c>
      <c r="H25" s="37"/>
      <c r="I25" s="37"/>
      <c r="J25" s="37"/>
    </row>
    <row r="26" spans="1:10" s="75" customFormat="1" ht="12.75">
      <c r="A26" s="115"/>
      <c r="B26" s="117" t="s">
        <v>311</v>
      </c>
      <c r="C26" s="115" t="str">
        <f>A15</f>
        <v xml:space="preserve">     Stavební díl : 001 - Zemní práce, zajištění stavební jámy</v>
      </c>
      <c r="D26" s="116"/>
      <c r="E26" s="74"/>
      <c r="F26" s="74"/>
      <c r="G26" s="74"/>
      <c r="H26" s="74">
        <f>SUM(G16:G25)</f>
        <v>0</v>
      </c>
      <c r="I26" s="74"/>
      <c r="J26" s="74"/>
    </row>
    <row r="27" spans="1:10" s="75" customFormat="1" ht="12.75">
      <c r="A27" s="115"/>
      <c r="B27" s="117"/>
      <c r="C27" s="115"/>
      <c r="D27" s="116"/>
      <c r="E27" s="74"/>
      <c r="F27" s="74"/>
      <c r="G27" s="74"/>
      <c r="H27" s="74"/>
      <c r="I27" s="74"/>
      <c r="J27" s="74"/>
    </row>
    <row r="28" spans="1:10" s="75" customFormat="1" ht="12.75">
      <c r="A28" s="118" t="s">
        <v>109</v>
      </c>
      <c r="B28" s="118"/>
      <c r="C28" s="118"/>
      <c r="D28" s="119"/>
      <c r="E28" s="49"/>
      <c r="F28" s="49"/>
      <c r="G28" s="49"/>
      <c r="H28" s="49"/>
      <c r="I28" s="49"/>
      <c r="J28" s="49"/>
    </row>
    <row r="29" spans="1:10" s="75" customFormat="1" ht="26.4">
      <c r="A29" s="115"/>
      <c r="B29" s="46" t="s">
        <v>417</v>
      </c>
      <c r="C29" s="5" t="s">
        <v>448</v>
      </c>
      <c r="D29" s="35" t="s">
        <v>212</v>
      </c>
      <c r="E29" s="74"/>
      <c r="F29" s="37">
        <v>3700</v>
      </c>
      <c r="G29" s="37">
        <f aca="true" t="shared" si="1" ref="G29:G34">F29*E29</f>
        <v>0</v>
      </c>
      <c r="H29" s="74"/>
      <c r="I29" s="74"/>
      <c r="J29" s="74"/>
    </row>
    <row r="30" spans="1:10" s="75" customFormat="1" ht="26.4">
      <c r="A30" s="115"/>
      <c r="B30" s="46" t="s">
        <v>418</v>
      </c>
      <c r="C30" s="5" t="s">
        <v>449</v>
      </c>
      <c r="D30" s="35" t="s">
        <v>212</v>
      </c>
      <c r="E30" s="74"/>
      <c r="F30" s="37">
        <v>3700</v>
      </c>
      <c r="G30" s="37">
        <f t="shared" si="1"/>
        <v>0</v>
      </c>
      <c r="H30" s="74"/>
      <c r="I30" s="74"/>
      <c r="J30" s="74"/>
    </row>
    <row r="31" spans="1:10" s="41" customFormat="1" ht="12.75">
      <c r="A31" s="38"/>
      <c r="B31" s="46" t="s">
        <v>254</v>
      </c>
      <c r="C31" s="5" t="s">
        <v>419</v>
      </c>
      <c r="D31" s="35" t="s">
        <v>307</v>
      </c>
      <c r="E31" s="37"/>
      <c r="F31" s="37">
        <v>2740</v>
      </c>
      <c r="G31" s="37">
        <f t="shared" si="1"/>
        <v>0</v>
      </c>
      <c r="H31" s="37"/>
      <c r="I31" s="37"/>
      <c r="J31" s="37"/>
    </row>
    <row r="32" spans="1:10" s="41" customFormat="1" ht="12.75">
      <c r="A32" s="38"/>
      <c r="B32" s="46">
        <v>273351215</v>
      </c>
      <c r="C32" s="5" t="s">
        <v>1</v>
      </c>
      <c r="D32" s="35" t="s">
        <v>306</v>
      </c>
      <c r="E32" s="37"/>
      <c r="F32" s="37">
        <v>421</v>
      </c>
      <c r="G32" s="37">
        <f t="shared" si="1"/>
        <v>0</v>
      </c>
      <c r="H32" s="37"/>
      <c r="I32" s="37"/>
      <c r="J32" s="37"/>
    </row>
    <row r="33" spans="1:10" s="41" customFormat="1" ht="26.4">
      <c r="A33" s="38"/>
      <c r="B33" s="46" t="s">
        <v>2</v>
      </c>
      <c r="C33" s="5" t="s">
        <v>3</v>
      </c>
      <c r="D33" s="35" t="s">
        <v>306</v>
      </c>
      <c r="E33" s="37"/>
      <c r="F33" s="37">
        <v>542</v>
      </c>
      <c r="G33" s="37">
        <f t="shared" si="1"/>
        <v>0</v>
      </c>
      <c r="H33" s="37"/>
      <c r="I33" s="37"/>
      <c r="J33" s="37"/>
    </row>
    <row r="34" spans="1:10" s="41" customFormat="1" ht="12.75">
      <c r="A34" s="38"/>
      <c r="B34" s="46" t="s">
        <v>4</v>
      </c>
      <c r="C34" s="5" t="s">
        <v>5</v>
      </c>
      <c r="D34" s="35" t="s">
        <v>6</v>
      </c>
      <c r="E34" s="37"/>
      <c r="F34" s="37">
        <v>29000</v>
      </c>
      <c r="G34" s="37">
        <f t="shared" si="1"/>
        <v>0</v>
      </c>
      <c r="H34" s="37"/>
      <c r="I34" s="37"/>
      <c r="J34" s="37"/>
    </row>
    <row r="35" spans="1:10" s="75" customFormat="1" ht="12.75">
      <c r="A35" s="115"/>
      <c r="B35" s="117" t="s">
        <v>311</v>
      </c>
      <c r="C35" s="115" t="str">
        <f>A28</f>
        <v xml:space="preserve">     Stavební díl : 002 - Základy, zvláštní zakládání, piloty</v>
      </c>
      <c r="D35" s="116"/>
      <c r="E35" s="74"/>
      <c r="F35" s="74"/>
      <c r="G35" s="74"/>
      <c r="H35" s="74">
        <f>SUM(G28:G34)</f>
        <v>0</v>
      </c>
      <c r="I35" s="74"/>
      <c r="J35" s="74"/>
    </row>
    <row r="36" spans="1:10" s="75" customFormat="1" ht="12.75">
      <c r="A36" s="115"/>
      <c r="B36" s="117"/>
      <c r="C36" s="115"/>
      <c r="D36" s="116"/>
      <c r="E36" s="74"/>
      <c r="F36" s="74"/>
      <c r="G36" s="74"/>
      <c r="H36" s="74"/>
      <c r="I36" s="74"/>
      <c r="J36" s="74"/>
    </row>
    <row r="37" spans="1:10" s="75" customFormat="1" ht="12.75">
      <c r="A37" s="118" t="s">
        <v>110</v>
      </c>
      <c r="B37" s="118"/>
      <c r="C37" s="118"/>
      <c r="D37" s="119"/>
      <c r="E37" s="49"/>
      <c r="F37" s="49"/>
      <c r="G37" s="49"/>
      <c r="H37" s="49"/>
      <c r="I37" s="49"/>
      <c r="J37" s="49"/>
    </row>
    <row r="38" spans="1:10" s="41" customFormat="1" ht="12.75">
      <c r="A38" s="4"/>
      <c r="B38" s="44" t="s">
        <v>286</v>
      </c>
      <c r="C38" s="5" t="s">
        <v>420</v>
      </c>
      <c r="D38" s="4" t="s">
        <v>307</v>
      </c>
      <c r="E38" s="37"/>
      <c r="F38" s="37">
        <v>4107</v>
      </c>
      <c r="G38" s="37">
        <f aca="true" t="shared" si="2" ref="G38:G53">F38*E38</f>
        <v>0</v>
      </c>
      <c r="H38" s="37"/>
      <c r="I38" s="37"/>
      <c r="J38" s="37"/>
    </row>
    <row r="39" spans="1:10" s="41" customFormat="1" ht="12.75">
      <c r="A39" s="35"/>
      <c r="B39" s="44" t="s">
        <v>287</v>
      </c>
      <c r="C39" s="5" t="s">
        <v>421</v>
      </c>
      <c r="D39" s="4" t="s">
        <v>307</v>
      </c>
      <c r="E39" s="37"/>
      <c r="F39" s="37">
        <v>6252</v>
      </c>
      <c r="G39" s="37">
        <f t="shared" si="2"/>
        <v>0</v>
      </c>
      <c r="H39" s="37"/>
      <c r="I39" s="37"/>
      <c r="J39" s="37"/>
    </row>
    <row r="40" spans="1:10" s="41" customFormat="1" ht="26.4">
      <c r="A40" s="35"/>
      <c r="B40" s="44" t="s">
        <v>319</v>
      </c>
      <c r="C40" s="5" t="s">
        <v>450</v>
      </c>
      <c r="D40" s="4" t="s">
        <v>306</v>
      </c>
      <c r="E40" s="37"/>
      <c r="F40" s="37">
        <v>609</v>
      </c>
      <c r="G40" s="37">
        <f t="shared" si="2"/>
        <v>0</v>
      </c>
      <c r="H40" s="37"/>
      <c r="I40" s="37"/>
      <c r="J40" s="37"/>
    </row>
    <row r="41" spans="1:10" s="41" customFormat="1" ht="26.4">
      <c r="A41" s="35"/>
      <c r="B41" s="44" t="s">
        <v>320</v>
      </c>
      <c r="C41" s="5" t="s">
        <v>422</v>
      </c>
      <c r="D41" s="4" t="s">
        <v>306</v>
      </c>
      <c r="E41" s="37"/>
      <c r="F41" s="37">
        <v>580</v>
      </c>
      <c r="G41" s="37">
        <f t="shared" si="2"/>
        <v>0</v>
      </c>
      <c r="H41" s="37"/>
      <c r="I41" s="37"/>
      <c r="J41" s="37"/>
    </row>
    <row r="42" spans="1:10" s="41" customFormat="1" ht="26.4">
      <c r="A42" s="35"/>
      <c r="B42" s="44" t="s">
        <v>321</v>
      </c>
      <c r="C42" s="5" t="s">
        <v>423</v>
      </c>
      <c r="D42" s="4" t="s">
        <v>306</v>
      </c>
      <c r="E42" s="37"/>
      <c r="F42" s="37">
        <v>472</v>
      </c>
      <c r="G42" s="37">
        <f t="shared" si="2"/>
        <v>0</v>
      </c>
      <c r="H42" s="37"/>
      <c r="I42" s="37"/>
      <c r="J42" s="37"/>
    </row>
    <row r="43" spans="1:10" s="41" customFormat="1" ht="26.4">
      <c r="A43" s="35"/>
      <c r="B43" s="76" t="s">
        <v>288</v>
      </c>
      <c r="C43" s="40" t="s">
        <v>269</v>
      </c>
      <c r="D43" s="35" t="s">
        <v>306</v>
      </c>
      <c r="E43" s="37"/>
      <c r="F43" s="37">
        <v>520</v>
      </c>
      <c r="G43" s="37">
        <f t="shared" si="2"/>
        <v>0</v>
      </c>
      <c r="H43" s="37"/>
      <c r="I43" s="37"/>
      <c r="J43" s="37"/>
    </row>
    <row r="44" spans="1:10" s="41" customFormat="1" ht="12.75">
      <c r="A44" s="35"/>
      <c r="B44" s="76" t="s">
        <v>288</v>
      </c>
      <c r="C44" s="40" t="s">
        <v>213</v>
      </c>
      <c r="D44" s="35" t="s">
        <v>306</v>
      </c>
      <c r="E44" s="37"/>
      <c r="F44" s="37">
        <v>520</v>
      </c>
      <c r="G44" s="37">
        <f t="shared" si="2"/>
        <v>0</v>
      </c>
      <c r="H44" s="37"/>
      <c r="I44" s="37"/>
      <c r="J44" s="37"/>
    </row>
    <row r="45" spans="1:10" s="41" customFormat="1" ht="12.75">
      <c r="A45" s="35"/>
      <c r="B45" s="76" t="s">
        <v>322</v>
      </c>
      <c r="C45" s="40" t="s">
        <v>214</v>
      </c>
      <c r="D45" s="35" t="s">
        <v>307</v>
      </c>
      <c r="E45" s="37"/>
      <c r="F45" s="37">
        <v>3352</v>
      </c>
      <c r="G45" s="37">
        <f t="shared" si="2"/>
        <v>0</v>
      </c>
      <c r="H45" s="37"/>
      <c r="I45" s="37"/>
      <c r="J45" s="37"/>
    </row>
    <row r="46" spans="1:10" s="41" customFormat="1" ht="12.75">
      <c r="A46" s="35"/>
      <c r="B46" s="76" t="s">
        <v>234</v>
      </c>
      <c r="C46" s="40" t="s">
        <v>385</v>
      </c>
      <c r="D46" s="35" t="s">
        <v>277</v>
      </c>
      <c r="E46" s="37"/>
      <c r="F46" s="37">
        <v>2692</v>
      </c>
      <c r="G46" s="37">
        <f t="shared" si="2"/>
        <v>0</v>
      </c>
      <c r="H46" s="37"/>
      <c r="I46" s="37"/>
      <c r="J46" s="37"/>
    </row>
    <row r="47" spans="1:10" s="41" customFormat="1" ht="12.75">
      <c r="A47" s="35"/>
      <c r="B47" s="76" t="s">
        <v>278</v>
      </c>
      <c r="C47" s="40" t="s">
        <v>379</v>
      </c>
      <c r="D47" s="35" t="s">
        <v>277</v>
      </c>
      <c r="E47" s="37"/>
      <c r="F47" s="37">
        <v>1600</v>
      </c>
      <c r="G47" s="37">
        <f t="shared" si="2"/>
        <v>0</v>
      </c>
      <c r="H47" s="37"/>
      <c r="I47" s="37"/>
      <c r="J47" s="37"/>
    </row>
    <row r="48" spans="1:10" s="41" customFormat="1" ht="12.75">
      <c r="A48" s="35"/>
      <c r="B48" s="76" t="s">
        <v>279</v>
      </c>
      <c r="C48" s="40" t="s">
        <v>380</v>
      </c>
      <c r="D48" s="35" t="s">
        <v>277</v>
      </c>
      <c r="E48" s="37"/>
      <c r="F48" s="37">
        <v>2692</v>
      </c>
      <c r="G48" s="37">
        <f t="shared" si="2"/>
        <v>0</v>
      </c>
      <c r="H48" s="37"/>
      <c r="I48" s="37"/>
      <c r="J48" s="37"/>
    </row>
    <row r="49" spans="1:10" s="41" customFormat="1" ht="12.75">
      <c r="A49" s="35"/>
      <c r="B49" s="76" t="s">
        <v>280</v>
      </c>
      <c r="C49" s="40" t="s">
        <v>381</v>
      </c>
      <c r="D49" s="35" t="s">
        <v>277</v>
      </c>
      <c r="E49" s="37"/>
      <c r="F49" s="37">
        <v>1400</v>
      </c>
      <c r="G49" s="37">
        <f t="shared" si="2"/>
        <v>0</v>
      </c>
      <c r="H49" s="37"/>
      <c r="I49" s="37"/>
      <c r="J49" s="37"/>
    </row>
    <row r="50" spans="1:10" s="41" customFormat="1" ht="12.75">
      <c r="A50" s="35"/>
      <c r="B50" s="76" t="s">
        <v>281</v>
      </c>
      <c r="C50" s="40" t="s">
        <v>382</v>
      </c>
      <c r="D50" s="35" t="s">
        <v>277</v>
      </c>
      <c r="E50" s="37"/>
      <c r="F50" s="37">
        <v>2575</v>
      </c>
      <c r="G50" s="37">
        <f t="shared" si="2"/>
        <v>0</v>
      </c>
      <c r="H50" s="37"/>
      <c r="I50" s="37"/>
      <c r="J50" s="37"/>
    </row>
    <row r="51" spans="1:10" s="41" customFormat="1" ht="12.75">
      <c r="A51" s="35"/>
      <c r="B51" s="76" t="s">
        <v>282</v>
      </c>
      <c r="C51" s="40" t="s">
        <v>383</v>
      </c>
      <c r="D51" s="35" t="s">
        <v>277</v>
      </c>
      <c r="E51" s="37"/>
      <c r="F51" s="37">
        <v>2100</v>
      </c>
      <c r="G51" s="37">
        <f t="shared" si="2"/>
        <v>0</v>
      </c>
      <c r="H51" s="37"/>
      <c r="I51" s="37"/>
      <c r="J51" s="37"/>
    </row>
    <row r="52" spans="1:10" s="41" customFormat="1" ht="12.75">
      <c r="A52" s="35"/>
      <c r="B52" s="76" t="s">
        <v>283</v>
      </c>
      <c r="C52" s="40" t="s">
        <v>386</v>
      </c>
      <c r="D52" s="35" t="s">
        <v>277</v>
      </c>
      <c r="E52" s="37"/>
      <c r="F52" s="37">
        <v>1600</v>
      </c>
      <c r="G52" s="37">
        <f t="shared" si="2"/>
        <v>0</v>
      </c>
      <c r="H52" s="37"/>
      <c r="I52" s="37"/>
      <c r="J52" s="37"/>
    </row>
    <row r="53" spans="1:10" s="41" customFormat="1" ht="12.75">
      <c r="A53" s="35"/>
      <c r="B53" s="76" t="s">
        <v>283</v>
      </c>
      <c r="C53" s="40" t="s">
        <v>384</v>
      </c>
      <c r="D53" s="35" t="s">
        <v>277</v>
      </c>
      <c r="E53" s="37"/>
      <c r="F53" s="37">
        <v>2575</v>
      </c>
      <c r="G53" s="37">
        <f t="shared" si="2"/>
        <v>0</v>
      </c>
      <c r="H53" s="37"/>
      <c r="I53" s="37"/>
      <c r="J53" s="37"/>
    </row>
    <row r="54" spans="1:10" s="75" customFormat="1" ht="12.75">
      <c r="A54" s="115"/>
      <c r="B54" s="117" t="s">
        <v>311</v>
      </c>
      <c r="C54" s="115" t="str">
        <f>A37</f>
        <v xml:space="preserve">     Stavební díl : 030 - Konstrukce svislé vč. osazení zárubní</v>
      </c>
      <c r="D54" s="116"/>
      <c r="E54" s="74"/>
      <c r="F54" s="74"/>
      <c r="G54" s="74"/>
      <c r="H54" s="74">
        <f>SUM(G38:G53)</f>
        <v>0</v>
      </c>
      <c r="I54" s="74"/>
      <c r="J54" s="74"/>
    </row>
    <row r="55" spans="1:10" s="41" customFormat="1" ht="12.75">
      <c r="A55" s="120"/>
      <c r="B55" s="120"/>
      <c r="C55" s="120"/>
      <c r="D55" s="121"/>
      <c r="E55" s="73"/>
      <c r="F55" s="73"/>
      <c r="G55" s="73"/>
      <c r="H55" s="73"/>
      <c r="I55" s="73"/>
      <c r="J55" s="73"/>
    </row>
    <row r="56" spans="1:10" s="75" customFormat="1" ht="12.75">
      <c r="A56" s="118" t="s">
        <v>111</v>
      </c>
      <c r="B56" s="118"/>
      <c r="C56" s="118"/>
      <c r="D56" s="119"/>
      <c r="E56" s="49"/>
      <c r="F56" s="49"/>
      <c r="G56" s="49"/>
      <c r="H56" s="49"/>
      <c r="I56" s="49"/>
      <c r="J56" s="49"/>
    </row>
    <row r="57" spans="1:10" s="41" customFormat="1" ht="12.75">
      <c r="A57" s="35"/>
      <c r="B57" s="76"/>
      <c r="C57" s="40"/>
      <c r="D57" s="35"/>
      <c r="E57" s="37"/>
      <c r="F57" s="37"/>
      <c r="G57" s="37">
        <f>F57*E57</f>
        <v>0</v>
      </c>
      <c r="H57" s="37"/>
      <c r="I57" s="37"/>
      <c r="J57" s="37"/>
    </row>
    <row r="58" spans="1:10" s="75" customFormat="1" ht="12.75">
      <c r="A58" s="115"/>
      <c r="B58" s="117" t="s">
        <v>311</v>
      </c>
      <c r="C58" s="115" t="str">
        <f>A56</f>
        <v xml:space="preserve">     Stavební díl : 040 - Konstrukce vodorovné</v>
      </c>
      <c r="D58" s="116"/>
      <c r="E58" s="74"/>
      <c r="F58" s="74"/>
      <c r="G58" s="74"/>
      <c r="H58" s="74">
        <f>SUM(G57:G57)</f>
        <v>0</v>
      </c>
      <c r="I58" s="74"/>
      <c r="J58" s="74"/>
    </row>
    <row r="59" spans="1:10" s="41" customFormat="1" ht="12.75">
      <c r="A59" s="120"/>
      <c r="B59" s="120"/>
      <c r="C59" s="120"/>
      <c r="D59" s="121"/>
      <c r="E59" s="73"/>
      <c r="F59" s="73"/>
      <c r="G59" s="73"/>
      <c r="H59" s="73"/>
      <c r="I59" s="73"/>
      <c r="J59" s="73"/>
    </row>
    <row r="60" spans="1:10" s="75" customFormat="1" ht="12.75">
      <c r="A60" s="118" t="s">
        <v>112</v>
      </c>
      <c r="B60" s="118"/>
      <c r="C60" s="118"/>
      <c r="D60" s="119"/>
      <c r="E60" s="49"/>
      <c r="F60" s="49"/>
      <c r="G60" s="49"/>
      <c r="H60" s="49"/>
      <c r="I60" s="49"/>
      <c r="J60" s="49"/>
    </row>
    <row r="61" spans="1:10" s="41" customFormat="1" ht="12.75">
      <c r="A61" s="38"/>
      <c r="B61" s="46" t="s">
        <v>240</v>
      </c>
      <c r="C61" s="5" t="s">
        <v>428</v>
      </c>
      <c r="D61" s="35" t="s">
        <v>307</v>
      </c>
      <c r="E61" s="37"/>
      <c r="F61" s="37">
        <v>2986</v>
      </c>
      <c r="G61" s="37">
        <f aca="true" t="shared" si="3" ref="G61:G92">F61*E61</f>
        <v>0</v>
      </c>
      <c r="H61" s="37"/>
      <c r="I61" s="37"/>
      <c r="J61" s="37"/>
    </row>
    <row r="62" spans="1:10" s="41" customFormat="1" ht="12.75">
      <c r="A62" s="38"/>
      <c r="B62" s="46" t="s">
        <v>240</v>
      </c>
      <c r="C62" s="5" t="s">
        <v>425</v>
      </c>
      <c r="D62" s="35" t="s">
        <v>307</v>
      </c>
      <c r="E62" s="37"/>
      <c r="F62" s="37">
        <v>3156</v>
      </c>
      <c r="G62" s="37">
        <f t="shared" si="3"/>
        <v>0</v>
      </c>
      <c r="H62" s="37"/>
      <c r="I62" s="37"/>
      <c r="J62" s="37"/>
    </row>
    <row r="63" spans="1:10" s="41" customFormat="1" ht="26.4">
      <c r="A63" s="38"/>
      <c r="B63" s="46" t="s">
        <v>241</v>
      </c>
      <c r="C63" s="5" t="s">
        <v>242</v>
      </c>
      <c r="D63" s="35" t="s">
        <v>306</v>
      </c>
      <c r="E63" s="37"/>
      <c r="F63" s="37">
        <v>715</v>
      </c>
      <c r="G63" s="37">
        <f t="shared" si="3"/>
        <v>0</v>
      </c>
      <c r="H63" s="37"/>
      <c r="I63" s="37"/>
      <c r="J63" s="37"/>
    </row>
    <row r="64" spans="1:10" s="41" customFormat="1" ht="12.75">
      <c r="A64" s="38"/>
      <c r="B64" s="46" t="s">
        <v>243</v>
      </c>
      <c r="C64" s="5" t="s">
        <v>244</v>
      </c>
      <c r="D64" s="35" t="s">
        <v>306</v>
      </c>
      <c r="E64" s="37"/>
      <c r="F64" s="37">
        <v>624</v>
      </c>
      <c r="G64" s="37">
        <f t="shared" si="3"/>
        <v>0</v>
      </c>
      <c r="H64" s="37"/>
      <c r="I64" s="37"/>
      <c r="J64" s="37"/>
    </row>
    <row r="65" spans="1:10" s="41" customFormat="1" ht="12.75">
      <c r="A65" s="38"/>
      <c r="B65" s="46" t="s">
        <v>258</v>
      </c>
      <c r="C65" s="5" t="s">
        <v>259</v>
      </c>
      <c r="D65" s="35" t="s">
        <v>6</v>
      </c>
      <c r="E65" s="37"/>
      <c r="F65" s="37">
        <v>29000</v>
      </c>
      <c r="G65" s="37">
        <f t="shared" si="3"/>
        <v>0</v>
      </c>
      <c r="H65" s="37"/>
      <c r="I65" s="37"/>
      <c r="J65" s="37"/>
    </row>
    <row r="66" spans="1:10" s="41" customFormat="1" ht="12.75">
      <c r="A66" s="38"/>
      <c r="B66" s="46" t="s">
        <v>260</v>
      </c>
      <c r="C66" s="5" t="s">
        <v>427</v>
      </c>
      <c r="D66" s="35" t="s">
        <v>307</v>
      </c>
      <c r="E66" s="37"/>
      <c r="F66" s="37">
        <v>2986</v>
      </c>
      <c r="G66" s="37">
        <f t="shared" si="3"/>
        <v>0</v>
      </c>
      <c r="H66" s="37"/>
      <c r="I66" s="37"/>
      <c r="J66" s="37"/>
    </row>
    <row r="67" spans="1:10" s="41" customFormat="1" ht="12.75">
      <c r="A67" s="38"/>
      <c r="B67" s="46" t="s">
        <v>347</v>
      </c>
      <c r="C67" s="5" t="s">
        <v>426</v>
      </c>
      <c r="D67" s="35" t="s">
        <v>307</v>
      </c>
      <c r="E67" s="37"/>
      <c r="F67" s="37">
        <v>3156</v>
      </c>
      <c r="G67" s="37">
        <f t="shared" si="3"/>
        <v>0</v>
      </c>
      <c r="H67" s="37"/>
      <c r="I67" s="37"/>
      <c r="J67" s="37"/>
    </row>
    <row r="68" spans="1:10" s="41" customFormat="1" ht="12.75">
      <c r="A68" s="38"/>
      <c r="B68" s="46" t="s">
        <v>190</v>
      </c>
      <c r="C68" s="5" t="s">
        <v>245</v>
      </c>
      <c r="D68" s="35" t="s">
        <v>306</v>
      </c>
      <c r="E68" s="37"/>
      <c r="F68" s="37">
        <v>542</v>
      </c>
      <c r="G68" s="37">
        <f t="shared" si="3"/>
        <v>0</v>
      </c>
      <c r="H68" s="37"/>
      <c r="I68" s="37"/>
      <c r="J68" s="37"/>
    </row>
    <row r="69" spans="1:10" s="41" customFormat="1" ht="12.75">
      <c r="A69" s="38"/>
      <c r="B69" s="46" t="s">
        <v>302</v>
      </c>
      <c r="C69" s="5" t="s">
        <v>301</v>
      </c>
      <c r="D69" s="35" t="s">
        <v>306</v>
      </c>
      <c r="E69" s="37"/>
      <c r="F69" s="37">
        <v>496</v>
      </c>
      <c r="G69" s="37">
        <f t="shared" si="3"/>
        <v>0</v>
      </c>
      <c r="H69" s="37"/>
      <c r="I69" s="37"/>
      <c r="J69" s="37"/>
    </row>
    <row r="70" spans="1:10" s="41" customFormat="1" ht="12.75">
      <c r="A70" s="38"/>
      <c r="B70" s="46" t="s">
        <v>191</v>
      </c>
      <c r="C70" s="5" t="s">
        <v>192</v>
      </c>
      <c r="D70" s="35" t="s">
        <v>306</v>
      </c>
      <c r="E70" s="37"/>
      <c r="F70" s="37">
        <v>642</v>
      </c>
      <c r="G70" s="37">
        <f t="shared" si="3"/>
        <v>0</v>
      </c>
      <c r="H70" s="37"/>
      <c r="I70" s="37"/>
      <c r="J70" s="37"/>
    </row>
    <row r="71" spans="1:10" s="41" customFormat="1" ht="12.75">
      <c r="A71" s="38"/>
      <c r="B71" s="46" t="s">
        <v>193</v>
      </c>
      <c r="C71" s="5" t="s">
        <v>194</v>
      </c>
      <c r="D71" s="35" t="s">
        <v>306</v>
      </c>
      <c r="E71" s="37"/>
      <c r="F71" s="37">
        <v>473</v>
      </c>
      <c r="G71" s="37">
        <f t="shared" si="3"/>
        <v>0</v>
      </c>
      <c r="H71" s="37"/>
      <c r="I71" s="37"/>
      <c r="J71" s="37"/>
    </row>
    <row r="72" spans="1:10" s="41" customFormat="1" ht="12.75">
      <c r="A72" s="38"/>
      <c r="B72" s="46" t="s">
        <v>195</v>
      </c>
      <c r="C72" s="5" t="s">
        <v>196</v>
      </c>
      <c r="D72" s="35" t="s">
        <v>306</v>
      </c>
      <c r="E72" s="37"/>
      <c r="F72" s="37">
        <v>95</v>
      </c>
      <c r="G72" s="37">
        <f t="shared" si="3"/>
        <v>0</v>
      </c>
      <c r="H72" s="37"/>
      <c r="I72" s="37"/>
      <c r="J72" s="37"/>
    </row>
    <row r="73" spans="1:10" s="41" customFormat="1" ht="12.75">
      <c r="A73" s="38"/>
      <c r="B73" s="46" t="s">
        <v>197</v>
      </c>
      <c r="C73" s="5" t="s">
        <v>198</v>
      </c>
      <c r="D73" s="35" t="s">
        <v>6</v>
      </c>
      <c r="E73" s="37"/>
      <c r="F73" s="37">
        <v>29000</v>
      </c>
      <c r="G73" s="37">
        <f t="shared" si="3"/>
        <v>0</v>
      </c>
      <c r="H73" s="37"/>
      <c r="I73" s="37"/>
      <c r="J73" s="37"/>
    </row>
    <row r="74" spans="1:10" s="41" customFormat="1" ht="12.75">
      <c r="A74" s="38"/>
      <c r="B74" s="46" t="s">
        <v>199</v>
      </c>
      <c r="C74" s="5" t="s">
        <v>429</v>
      </c>
      <c r="D74" s="35" t="s">
        <v>307</v>
      </c>
      <c r="E74" s="37"/>
      <c r="F74" s="37">
        <v>2780</v>
      </c>
      <c r="G74" s="37">
        <f t="shared" si="3"/>
        <v>0</v>
      </c>
      <c r="H74" s="37"/>
      <c r="I74" s="37"/>
      <c r="J74" s="37"/>
    </row>
    <row r="75" spans="1:10" s="41" customFormat="1" ht="12.75">
      <c r="A75" s="38"/>
      <c r="B75" s="46" t="s">
        <v>303</v>
      </c>
      <c r="C75" s="5" t="s">
        <v>424</v>
      </c>
      <c r="D75" s="35" t="s">
        <v>307</v>
      </c>
      <c r="E75" s="37"/>
      <c r="F75" s="37">
        <v>2980</v>
      </c>
      <c r="G75" s="37">
        <f t="shared" si="3"/>
        <v>0</v>
      </c>
      <c r="H75" s="37"/>
      <c r="I75" s="37"/>
      <c r="J75" s="37"/>
    </row>
    <row r="76" spans="1:10" s="41" customFormat="1" ht="12.75">
      <c r="A76" s="38"/>
      <c r="B76" s="46" t="s">
        <v>200</v>
      </c>
      <c r="C76" s="5" t="s">
        <v>201</v>
      </c>
      <c r="D76" s="35" t="s">
        <v>306</v>
      </c>
      <c r="E76" s="37"/>
      <c r="F76" s="37">
        <v>659</v>
      </c>
      <c r="G76" s="37">
        <f t="shared" si="3"/>
        <v>0</v>
      </c>
      <c r="H76" s="37"/>
      <c r="I76" s="37"/>
      <c r="J76" s="37"/>
    </row>
    <row r="77" spans="1:10" s="41" customFormat="1" ht="26.4">
      <c r="A77" s="38"/>
      <c r="B77" s="46" t="s">
        <v>202</v>
      </c>
      <c r="C77" s="5" t="s">
        <v>304</v>
      </c>
      <c r="D77" s="35" t="s">
        <v>306</v>
      </c>
      <c r="E77" s="37"/>
      <c r="F77" s="37">
        <v>669</v>
      </c>
      <c r="G77" s="37">
        <f t="shared" si="3"/>
        <v>0</v>
      </c>
      <c r="H77" s="37"/>
      <c r="I77" s="37"/>
      <c r="J77" s="37"/>
    </row>
    <row r="78" spans="1:10" s="41" customFormat="1" ht="12.75">
      <c r="A78" s="38"/>
      <c r="B78" s="46" t="s">
        <v>202</v>
      </c>
      <c r="C78" s="5" t="s">
        <v>203</v>
      </c>
      <c r="D78" s="35" t="s">
        <v>306</v>
      </c>
      <c r="E78" s="37"/>
      <c r="F78" s="37">
        <v>473</v>
      </c>
      <c r="G78" s="37">
        <f t="shared" si="3"/>
        <v>0</v>
      </c>
      <c r="H78" s="37"/>
      <c r="I78" s="37"/>
      <c r="J78" s="37"/>
    </row>
    <row r="79" spans="1:10" s="41" customFormat="1" ht="12.75">
      <c r="A79" s="38"/>
      <c r="B79" s="46" t="s">
        <v>237</v>
      </c>
      <c r="C79" s="5" t="s">
        <v>238</v>
      </c>
      <c r="D79" s="35" t="s">
        <v>306</v>
      </c>
      <c r="E79" s="37"/>
      <c r="F79" s="37">
        <v>95</v>
      </c>
      <c r="G79" s="37">
        <f t="shared" si="3"/>
        <v>0</v>
      </c>
      <c r="H79" s="37"/>
      <c r="I79" s="37"/>
      <c r="J79" s="37"/>
    </row>
    <row r="80" spans="1:10" s="41" customFormat="1" ht="12.75">
      <c r="A80" s="38"/>
      <c r="B80" s="46" t="s">
        <v>345</v>
      </c>
      <c r="C80" s="5" t="s">
        <v>227</v>
      </c>
      <c r="D80" s="35" t="s">
        <v>6</v>
      </c>
      <c r="E80" s="37"/>
      <c r="F80" s="37">
        <v>29000</v>
      </c>
      <c r="G80" s="37">
        <f t="shared" si="3"/>
        <v>0</v>
      </c>
      <c r="H80" s="37"/>
      <c r="I80" s="37"/>
      <c r="J80" s="37"/>
    </row>
    <row r="81" spans="1:10" s="41" customFormat="1" ht="26.4">
      <c r="A81" s="38"/>
      <c r="B81" s="46">
        <v>430321515</v>
      </c>
      <c r="C81" s="5" t="s">
        <v>432</v>
      </c>
      <c r="D81" s="35" t="s">
        <v>307</v>
      </c>
      <c r="E81" s="37"/>
      <c r="F81" s="37">
        <v>2970</v>
      </c>
      <c r="G81" s="37">
        <f t="shared" si="3"/>
        <v>0</v>
      </c>
      <c r="H81" s="37"/>
      <c r="I81" s="37"/>
      <c r="J81" s="37"/>
    </row>
    <row r="82" spans="1:10" s="41" customFormat="1" ht="12.75">
      <c r="A82" s="38"/>
      <c r="B82" s="46" t="s">
        <v>273</v>
      </c>
      <c r="C82" s="5" t="s">
        <v>343</v>
      </c>
      <c r="D82" s="35" t="s">
        <v>306</v>
      </c>
      <c r="E82" s="37"/>
      <c r="F82" s="37">
        <v>624</v>
      </c>
      <c r="G82" s="37">
        <f t="shared" si="3"/>
        <v>0</v>
      </c>
      <c r="H82" s="37"/>
      <c r="I82" s="37"/>
      <c r="J82" s="37"/>
    </row>
    <row r="83" spans="1:10" s="41" customFormat="1" ht="12.75">
      <c r="A83" s="38"/>
      <c r="B83" s="46" t="s">
        <v>274</v>
      </c>
      <c r="C83" s="5" t="s">
        <v>275</v>
      </c>
      <c r="D83" s="35" t="s">
        <v>306</v>
      </c>
      <c r="E83" s="37"/>
      <c r="F83" s="37">
        <v>561</v>
      </c>
      <c r="G83" s="37">
        <f t="shared" si="3"/>
        <v>0</v>
      </c>
      <c r="H83" s="37"/>
      <c r="I83" s="37"/>
      <c r="J83" s="37"/>
    </row>
    <row r="84" spans="1:10" s="41" customFormat="1" ht="12.75">
      <c r="A84" s="38"/>
      <c r="B84" s="46">
        <v>430361721</v>
      </c>
      <c r="C84" s="5" t="s">
        <v>276</v>
      </c>
      <c r="D84" s="35" t="s">
        <v>6</v>
      </c>
      <c r="E84" s="37"/>
      <c r="F84" s="37">
        <v>29000</v>
      </c>
      <c r="G84" s="37">
        <f t="shared" si="3"/>
        <v>0</v>
      </c>
      <c r="H84" s="37"/>
      <c r="I84" s="37"/>
      <c r="J84" s="37"/>
    </row>
    <row r="85" spans="1:10" s="41" customFormat="1" ht="12.75">
      <c r="A85" s="38"/>
      <c r="B85" s="46" t="s">
        <v>228</v>
      </c>
      <c r="C85" s="127" t="s">
        <v>344</v>
      </c>
      <c r="D85" s="35" t="s">
        <v>212</v>
      </c>
      <c r="E85" s="37"/>
      <c r="F85" s="37">
        <v>615</v>
      </c>
      <c r="G85" s="37">
        <f t="shared" si="3"/>
        <v>0</v>
      </c>
      <c r="H85" s="37"/>
      <c r="I85" s="37"/>
      <c r="J85" s="37"/>
    </row>
    <row r="86" spans="1:10" s="41" customFormat="1" ht="12.75">
      <c r="A86" s="38"/>
      <c r="B86" s="46" t="s">
        <v>229</v>
      </c>
      <c r="C86" s="5" t="s">
        <v>378</v>
      </c>
      <c r="D86" s="35" t="s">
        <v>307</v>
      </c>
      <c r="E86" s="37"/>
      <c r="F86" s="37">
        <v>13203</v>
      </c>
      <c r="G86" s="37">
        <f t="shared" si="3"/>
        <v>0</v>
      </c>
      <c r="H86" s="37"/>
      <c r="I86" s="37"/>
      <c r="J86" s="37"/>
    </row>
    <row r="87" spans="1:10" s="41" customFormat="1" ht="12.75">
      <c r="A87" s="38"/>
      <c r="B87" s="46" t="s">
        <v>430</v>
      </c>
      <c r="C87" s="5" t="s">
        <v>431</v>
      </c>
      <c r="D87" s="35" t="s">
        <v>307</v>
      </c>
      <c r="E87" s="37"/>
      <c r="F87" s="37">
        <v>13203</v>
      </c>
      <c r="G87" s="37">
        <f t="shared" si="3"/>
        <v>0</v>
      </c>
      <c r="H87" s="37"/>
      <c r="I87" s="37"/>
      <c r="J87" s="37"/>
    </row>
    <row r="88" spans="1:10" s="41" customFormat="1" ht="26.4">
      <c r="A88" s="38"/>
      <c r="B88" s="46" t="s">
        <v>230</v>
      </c>
      <c r="C88" s="5" t="s">
        <v>346</v>
      </c>
      <c r="D88" s="35" t="s">
        <v>306</v>
      </c>
      <c r="E88" s="37"/>
      <c r="F88" s="37">
        <v>129</v>
      </c>
      <c r="G88" s="37">
        <f t="shared" si="3"/>
        <v>0</v>
      </c>
      <c r="H88" s="37"/>
      <c r="I88" s="37"/>
      <c r="J88" s="37"/>
    </row>
    <row r="89" spans="1:10" s="41" customFormat="1" ht="26.4">
      <c r="A89" s="38"/>
      <c r="B89" s="46" t="s">
        <v>231</v>
      </c>
      <c r="C89" s="5" t="s">
        <v>475</v>
      </c>
      <c r="D89" s="35" t="s">
        <v>212</v>
      </c>
      <c r="E89" s="37"/>
      <c r="F89" s="37">
        <v>3900</v>
      </c>
      <c r="G89" s="37">
        <f t="shared" si="3"/>
        <v>0</v>
      </c>
      <c r="H89" s="37"/>
      <c r="I89" s="37"/>
      <c r="J89" s="37"/>
    </row>
    <row r="90" spans="1:10" s="41" customFormat="1" ht="26.4">
      <c r="A90" s="38"/>
      <c r="B90" s="46" t="s">
        <v>476</v>
      </c>
      <c r="C90" s="5" t="s">
        <v>477</v>
      </c>
      <c r="D90" s="35" t="s">
        <v>212</v>
      </c>
      <c r="E90" s="37"/>
      <c r="F90" s="37">
        <v>3900</v>
      </c>
      <c r="G90" s="37">
        <f t="shared" si="3"/>
        <v>0</v>
      </c>
      <c r="H90" s="37"/>
      <c r="I90" s="37"/>
      <c r="J90" s="37"/>
    </row>
    <row r="91" spans="1:10" s="41" customFormat="1" ht="12.75">
      <c r="A91" s="38"/>
      <c r="B91" s="46" t="s">
        <v>232</v>
      </c>
      <c r="C91" s="5" t="s">
        <v>239</v>
      </c>
      <c r="D91" s="35" t="s">
        <v>306</v>
      </c>
      <c r="E91" s="37"/>
      <c r="F91" s="37">
        <v>79</v>
      </c>
      <c r="G91" s="37">
        <f t="shared" si="3"/>
        <v>0</v>
      </c>
      <c r="H91" s="37"/>
      <c r="I91" s="37"/>
      <c r="J91" s="37"/>
    </row>
    <row r="92" spans="1:10" s="41" customFormat="1" ht="26.4">
      <c r="A92" s="38"/>
      <c r="B92" s="46" t="s">
        <v>229</v>
      </c>
      <c r="C92" s="127" t="s">
        <v>474</v>
      </c>
      <c r="D92" s="35" t="s">
        <v>212</v>
      </c>
      <c r="E92" s="37"/>
      <c r="F92" s="37">
        <v>3823</v>
      </c>
      <c r="G92" s="37">
        <f t="shared" si="3"/>
        <v>0</v>
      </c>
      <c r="H92" s="37"/>
      <c r="I92" s="37"/>
      <c r="J92" s="37"/>
    </row>
    <row r="93" spans="1:10" s="75" customFormat="1" ht="12.75">
      <c r="A93" s="115"/>
      <c r="B93" s="117" t="s">
        <v>311</v>
      </c>
      <c r="C93" s="115" t="str">
        <f>A60</f>
        <v xml:space="preserve">     Stavební díl : 049 - Kompletní skelet (prefa, monolit)</v>
      </c>
      <c r="D93" s="116"/>
      <c r="E93" s="74"/>
      <c r="F93" s="74"/>
      <c r="G93" s="74"/>
      <c r="H93" s="74">
        <f>SUM(G61:G92)</f>
        <v>0</v>
      </c>
      <c r="I93" s="74"/>
      <c r="J93" s="74"/>
    </row>
    <row r="94" spans="1:10" s="41" customFormat="1" ht="12.75">
      <c r="A94" s="120"/>
      <c r="B94" s="120"/>
      <c r="C94" s="120"/>
      <c r="D94" s="121"/>
      <c r="E94" s="73"/>
      <c r="F94" s="73"/>
      <c r="G94" s="73"/>
      <c r="H94" s="73"/>
      <c r="I94" s="73"/>
      <c r="J94" s="73"/>
    </row>
    <row r="95" spans="1:10" s="75" customFormat="1" ht="12.75">
      <c r="A95" s="118" t="s">
        <v>249</v>
      </c>
      <c r="B95" s="118"/>
      <c r="C95" s="118"/>
      <c r="D95" s="119"/>
      <c r="E95" s="49"/>
      <c r="F95" s="49"/>
      <c r="G95" s="49"/>
      <c r="H95" s="49"/>
      <c r="I95" s="49"/>
      <c r="J95" s="49"/>
    </row>
    <row r="96" spans="1:10" s="41" customFormat="1" ht="39.6">
      <c r="A96" s="35"/>
      <c r="B96" s="46" t="s">
        <v>255</v>
      </c>
      <c r="C96" s="45" t="s">
        <v>473</v>
      </c>
      <c r="D96" s="35" t="s">
        <v>306</v>
      </c>
      <c r="E96" s="37"/>
      <c r="F96" s="37">
        <v>640</v>
      </c>
      <c r="G96" s="37">
        <f>F96*E96</f>
        <v>0</v>
      </c>
      <c r="H96" s="37"/>
      <c r="I96" s="37"/>
      <c r="J96" s="37"/>
    </row>
    <row r="97" spans="1:10" s="75" customFormat="1" ht="12.75">
      <c r="A97" s="115"/>
      <c r="B97" s="117" t="s">
        <v>311</v>
      </c>
      <c r="C97" s="115" t="s">
        <v>250</v>
      </c>
      <c r="D97" s="116"/>
      <c r="E97" s="74"/>
      <c r="F97" s="74"/>
      <c r="G97" s="74"/>
      <c r="H97" s="74">
        <f>SUM(G96:G96)</f>
        <v>0</v>
      </c>
      <c r="I97" s="74"/>
      <c r="J97" s="74"/>
    </row>
    <row r="98" spans="1:10" s="41" customFormat="1" ht="12.75">
      <c r="A98" s="120"/>
      <c r="B98" s="120"/>
      <c r="C98" s="120"/>
      <c r="D98" s="121"/>
      <c r="E98" s="73"/>
      <c r="F98" s="73"/>
      <c r="G98" s="73"/>
      <c r="H98" s="73"/>
      <c r="I98" s="73"/>
      <c r="J98" s="73"/>
    </row>
    <row r="99" spans="1:10" s="75" customFormat="1" ht="12.75">
      <c r="A99" s="118" t="s">
        <v>114</v>
      </c>
      <c r="B99" s="118"/>
      <c r="C99" s="118"/>
      <c r="D99" s="119"/>
      <c r="E99" s="49"/>
      <c r="F99" s="49"/>
      <c r="G99" s="49"/>
      <c r="H99" s="49"/>
      <c r="I99" s="49"/>
      <c r="J99" s="49"/>
    </row>
    <row r="100" spans="1:10" s="41" customFormat="1" ht="12.75">
      <c r="A100" s="35"/>
      <c r="B100" s="76" t="s">
        <v>289</v>
      </c>
      <c r="C100" s="40" t="s">
        <v>298</v>
      </c>
      <c r="D100" s="35" t="s">
        <v>306</v>
      </c>
      <c r="E100" s="37"/>
      <c r="F100" s="37">
        <v>196</v>
      </c>
      <c r="G100" s="37">
        <f aca="true" t="shared" si="4" ref="G100:G107">F100*E100</f>
        <v>0</v>
      </c>
      <c r="H100" s="37"/>
      <c r="I100" s="37"/>
      <c r="J100" s="37"/>
    </row>
    <row r="101" spans="1:10" s="41" customFormat="1" ht="26.4">
      <c r="A101" s="35"/>
      <c r="B101" s="76" t="s">
        <v>248</v>
      </c>
      <c r="C101" s="40" t="s">
        <v>215</v>
      </c>
      <c r="D101" s="35" t="s">
        <v>306</v>
      </c>
      <c r="E101" s="37"/>
      <c r="F101" s="37">
        <v>310</v>
      </c>
      <c r="G101" s="37">
        <f t="shared" si="4"/>
        <v>0</v>
      </c>
      <c r="H101" s="37"/>
      <c r="I101" s="37"/>
      <c r="J101" s="37"/>
    </row>
    <row r="102" spans="1:10" s="41" customFormat="1" ht="39.6">
      <c r="A102" s="35"/>
      <c r="B102" s="76" t="s">
        <v>161</v>
      </c>
      <c r="C102" s="40" t="s">
        <v>162</v>
      </c>
      <c r="D102" s="35" t="s">
        <v>306</v>
      </c>
      <c r="E102" s="37"/>
      <c r="F102" s="37">
        <v>280</v>
      </c>
      <c r="G102" s="37">
        <f t="shared" si="4"/>
        <v>0</v>
      </c>
      <c r="H102" s="37"/>
      <c r="I102" s="37"/>
      <c r="J102" s="37"/>
    </row>
    <row r="103" spans="1:10" s="41" customFormat="1" ht="12.75">
      <c r="A103" s="35"/>
      <c r="B103" s="76" t="s">
        <v>323</v>
      </c>
      <c r="C103" s="40" t="s">
        <v>216</v>
      </c>
      <c r="D103" s="35" t="s">
        <v>306</v>
      </c>
      <c r="E103" s="37"/>
      <c r="F103" s="37">
        <v>142</v>
      </c>
      <c r="G103" s="37">
        <f t="shared" si="4"/>
        <v>0</v>
      </c>
      <c r="H103" s="37"/>
      <c r="I103" s="37"/>
      <c r="J103" s="37"/>
    </row>
    <row r="104" spans="1:10" s="41" customFormat="1" ht="12.75">
      <c r="A104" s="35"/>
      <c r="B104" s="76" t="s">
        <v>324</v>
      </c>
      <c r="C104" s="40" t="s">
        <v>183</v>
      </c>
      <c r="D104" s="35" t="s">
        <v>306</v>
      </c>
      <c r="E104" s="37"/>
      <c r="F104" s="37">
        <v>30</v>
      </c>
      <c r="G104" s="37">
        <f t="shared" si="4"/>
        <v>0</v>
      </c>
      <c r="H104" s="37"/>
      <c r="I104" s="37"/>
      <c r="J104" s="37"/>
    </row>
    <row r="105" spans="1:10" s="41" customFormat="1" ht="12.75">
      <c r="A105" s="35"/>
      <c r="B105" s="76" t="s">
        <v>325</v>
      </c>
      <c r="C105" s="40" t="s">
        <v>217</v>
      </c>
      <c r="D105" s="35" t="s">
        <v>306</v>
      </c>
      <c r="E105" s="37"/>
      <c r="F105" s="37">
        <v>142</v>
      </c>
      <c r="G105" s="37">
        <f t="shared" si="4"/>
        <v>0</v>
      </c>
      <c r="H105" s="37"/>
      <c r="I105" s="37"/>
      <c r="J105" s="37"/>
    </row>
    <row r="106" spans="1:10" s="41" customFormat="1" ht="12.75">
      <c r="A106" s="35"/>
      <c r="B106" s="76" t="s">
        <v>326</v>
      </c>
      <c r="C106" s="40" t="s">
        <v>182</v>
      </c>
      <c r="D106" s="35" t="s">
        <v>306</v>
      </c>
      <c r="E106" s="37"/>
      <c r="F106" s="37">
        <v>30</v>
      </c>
      <c r="G106" s="37">
        <f t="shared" si="4"/>
        <v>0</v>
      </c>
      <c r="H106" s="37"/>
      <c r="I106" s="37"/>
      <c r="J106" s="37"/>
    </row>
    <row r="107" spans="1:10" s="41" customFormat="1" ht="12.75">
      <c r="A107" s="35"/>
      <c r="B107" s="76" t="s">
        <v>17</v>
      </c>
      <c r="C107" s="40" t="s">
        <v>218</v>
      </c>
      <c r="D107" s="35" t="s">
        <v>306</v>
      </c>
      <c r="E107" s="37"/>
      <c r="F107" s="37">
        <v>215</v>
      </c>
      <c r="G107" s="37">
        <f t="shared" si="4"/>
        <v>0</v>
      </c>
      <c r="H107" s="37"/>
      <c r="I107" s="37"/>
      <c r="J107" s="37"/>
    </row>
    <row r="108" spans="1:10" s="75" customFormat="1" ht="12.75">
      <c r="A108" s="115"/>
      <c r="B108" s="122" t="s">
        <v>311</v>
      </c>
      <c r="C108" s="115" t="str">
        <f>A99</f>
        <v xml:space="preserve">     Stavební díl : 060 - Omítky, úpravy povrchů</v>
      </c>
      <c r="D108" s="116"/>
      <c r="E108" s="74"/>
      <c r="F108" s="74"/>
      <c r="G108" s="74"/>
      <c r="H108" s="74">
        <f>SUM(G100:G107)</f>
        <v>0</v>
      </c>
      <c r="I108" s="74"/>
      <c r="J108" s="74"/>
    </row>
    <row r="109" spans="1:10" s="41" customFormat="1" ht="12.75">
      <c r="A109" s="120"/>
      <c r="B109" s="120"/>
      <c r="C109" s="120"/>
      <c r="D109" s="121"/>
      <c r="E109" s="73"/>
      <c r="F109" s="73"/>
      <c r="G109" s="73"/>
      <c r="H109" s="73"/>
      <c r="I109" s="73"/>
      <c r="J109" s="73"/>
    </row>
    <row r="110" spans="1:10" s="75" customFormat="1" ht="12.75">
      <c r="A110" s="118" t="s">
        <v>116</v>
      </c>
      <c r="B110" s="118"/>
      <c r="C110" s="118"/>
      <c r="D110" s="119"/>
      <c r="E110" s="49"/>
      <c r="F110" s="49"/>
      <c r="G110" s="49"/>
      <c r="H110" s="49"/>
      <c r="I110" s="49"/>
      <c r="J110" s="49"/>
    </row>
    <row r="111" spans="1:10" s="41" customFormat="1" ht="12.75">
      <c r="A111" s="129"/>
      <c r="B111" s="130"/>
      <c r="C111" s="131" t="s">
        <v>359</v>
      </c>
      <c r="D111" s="132"/>
      <c r="E111" s="133"/>
      <c r="F111" s="133"/>
      <c r="G111" s="133"/>
      <c r="H111" s="133"/>
      <c r="I111" s="133"/>
      <c r="J111" s="37"/>
    </row>
    <row r="112" spans="1:10" s="41" customFormat="1" ht="12.75">
      <c r="A112" s="35"/>
      <c r="B112" s="46">
        <v>346990001</v>
      </c>
      <c r="C112" s="5" t="s">
        <v>467</v>
      </c>
      <c r="D112" s="4" t="s">
        <v>212</v>
      </c>
      <c r="E112" s="37"/>
      <c r="F112" s="37">
        <f>60/0.02*0.01</f>
        <v>30</v>
      </c>
      <c r="G112" s="37">
        <f>F112*E112</f>
        <v>0</v>
      </c>
      <c r="H112" s="37"/>
      <c r="I112" s="37" t="s">
        <v>359</v>
      </c>
      <c r="J112" s="37"/>
    </row>
    <row r="113" spans="1:10" s="41" customFormat="1" ht="26.4" customHeight="1">
      <c r="A113" s="35"/>
      <c r="B113" s="46">
        <v>631312711</v>
      </c>
      <c r="C113" s="5" t="s">
        <v>469</v>
      </c>
      <c r="D113" s="4" t="s">
        <v>306</v>
      </c>
      <c r="E113" s="37"/>
      <c r="F113" s="37">
        <v>356</v>
      </c>
      <c r="G113" s="37">
        <f>F113*E113</f>
        <v>0</v>
      </c>
      <c r="H113" s="37"/>
      <c r="I113" s="37" t="s">
        <v>359</v>
      </c>
      <c r="J113" s="37"/>
    </row>
    <row r="114" spans="1:10" s="41" customFormat="1" ht="12.75">
      <c r="A114" s="35"/>
      <c r="B114" s="46">
        <v>711000001</v>
      </c>
      <c r="C114" s="5" t="s">
        <v>466</v>
      </c>
      <c r="D114" s="4" t="s">
        <v>306</v>
      </c>
      <c r="E114" s="37"/>
      <c r="F114" s="37">
        <v>15</v>
      </c>
      <c r="G114" s="37">
        <f>F114*E114</f>
        <v>0</v>
      </c>
      <c r="H114" s="37"/>
      <c r="I114" s="37" t="s">
        <v>359</v>
      </c>
      <c r="J114" s="37"/>
    </row>
    <row r="115" spans="1:10" s="41" customFormat="1" ht="12.75">
      <c r="A115" s="35"/>
      <c r="B115" s="46">
        <v>713000001</v>
      </c>
      <c r="C115" s="5" t="s">
        <v>465</v>
      </c>
      <c r="D115" s="4" t="s">
        <v>306</v>
      </c>
      <c r="E115" s="37"/>
      <c r="F115" s="37">
        <v>82</v>
      </c>
      <c r="G115" s="37">
        <f>F115*E115</f>
        <v>0</v>
      </c>
      <c r="H115" s="37"/>
      <c r="I115" s="37" t="s">
        <v>359</v>
      </c>
      <c r="J115" s="37"/>
    </row>
    <row r="116" spans="1:10" s="41" customFormat="1" ht="12.75">
      <c r="A116" s="129"/>
      <c r="B116" s="130"/>
      <c r="C116" s="131" t="s">
        <v>360</v>
      </c>
      <c r="D116" s="132"/>
      <c r="E116" s="133"/>
      <c r="F116" s="133"/>
      <c r="G116" s="133"/>
      <c r="H116" s="133"/>
      <c r="I116" s="133"/>
      <c r="J116" s="37"/>
    </row>
    <row r="117" spans="1:10" s="41" customFormat="1" ht="12.75">
      <c r="A117" s="35"/>
      <c r="B117" s="46">
        <v>711000004</v>
      </c>
      <c r="C117" s="5" t="s">
        <v>478</v>
      </c>
      <c r="D117" s="4" t="s">
        <v>306</v>
      </c>
      <c r="E117" s="37"/>
      <c r="F117" s="37">
        <v>53</v>
      </c>
      <c r="G117" s="37">
        <f>F117*E117</f>
        <v>0</v>
      </c>
      <c r="H117" s="37"/>
      <c r="I117" s="37" t="s">
        <v>360</v>
      </c>
      <c r="J117" s="37"/>
    </row>
    <row r="118" spans="1:10" s="41" customFormat="1" ht="26.4" customHeight="1">
      <c r="A118" s="35"/>
      <c r="B118" s="46">
        <v>631312712</v>
      </c>
      <c r="C118" s="5" t="s">
        <v>470</v>
      </c>
      <c r="D118" s="4" t="s">
        <v>306</v>
      </c>
      <c r="E118" s="37"/>
      <c r="F118" s="37">
        <v>350</v>
      </c>
      <c r="G118" s="37">
        <f>F118*E118</f>
        <v>0</v>
      </c>
      <c r="H118" s="37"/>
      <c r="I118" s="37" t="s">
        <v>360</v>
      </c>
      <c r="J118" s="37"/>
    </row>
    <row r="119" spans="1:10" s="41" customFormat="1" ht="12.75">
      <c r="A119" s="35"/>
      <c r="B119" s="46">
        <v>711000001</v>
      </c>
      <c r="C119" s="5" t="s">
        <v>466</v>
      </c>
      <c r="D119" s="4" t="s">
        <v>306</v>
      </c>
      <c r="E119" s="37"/>
      <c r="F119" s="37">
        <v>15</v>
      </c>
      <c r="G119" s="37">
        <f>F119*E119</f>
        <v>0</v>
      </c>
      <c r="H119" s="37"/>
      <c r="I119" s="37" t="s">
        <v>360</v>
      </c>
      <c r="J119" s="37"/>
    </row>
    <row r="120" spans="1:10" s="41" customFormat="1" ht="12.75">
      <c r="A120" s="35"/>
      <c r="B120" s="46">
        <v>713000001</v>
      </c>
      <c r="C120" s="5" t="s">
        <v>464</v>
      </c>
      <c r="D120" s="4" t="s">
        <v>306</v>
      </c>
      <c r="E120" s="37"/>
      <c r="F120" s="37">
        <v>103</v>
      </c>
      <c r="G120" s="37">
        <f>F120*E120</f>
        <v>0</v>
      </c>
      <c r="H120" s="37"/>
      <c r="I120" s="37" t="s">
        <v>360</v>
      </c>
      <c r="J120" s="37"/>
    </row>
    <row r="121" spans="1:10" s="41" customFormat="1" ht="12.75">
      <c r="A121" s="129"/>
      <c r="B121" s="130"/>
      <c r="C121" s="131" t="s">
        <v>361</v>
      </c>
      <c r="D121" s="132"/>
      <c r="E121" s="133"/>
      <c r="F121" s="133"/>
      <c r="G121" s="133"/>
      <c r="H121" s="133"/>
      <c r="I121" s="133"/>
      <c r="J121" s="37"/>
    </row>
    <row r="122" spans="1:10" s="41" customFormat="1" ht="12.75">
      <c r="A122" s="35"/>
      <c r="B122" s="46">
        <v>711000003</v>
      </c>
      <c r="C122" s="5" t="s">
        <v>463</v>
      </c>
      <c r="D122" s="4" t="s">
        <v>306</v>
      </c>
      <c r="E122" s="37"/>
      <c r="F122" s="37">
        <v>420</v>
      </c>
      <c r="G122" s="37">
        <f>F122*E122</f>
        <v>0</v>
      </c>
      <c r="H122" s="37"/>
      <c r="I122" s="37" t="s">
        <v>361</v>
      </c>
      <c r="J122" s="37"/>
    </row>
    <row r="123" spans="1:10" s="41" customFormat="1" ht="12.75">
      <c r="A123" s="35"/>
      <c r="B123" s="46">
        <v>711000004</v>
      </c>
      <c r="C123" s="5" t="s">
        <v>478</v>
      </c>
      <c r="D123" s="4" t="s">
        <v>306</v>
      </c>
      <c r="E123" s="37"/>
      <c r="F123" s="37">
        <v>53</v>
      </c>
      <c r="G123" s="37">
        <f>F123*E123</f>
        <v>0</v>
      </c>
      <c r="H123" s="37"/>
      <c r="I123" s="37" t="s">
        <v>361</v>
      </c>
      <c r="J123" s="37"/>
    </row>
    <row r="124" spans="1:10" s="41" customFormat="1" ht="26.4" customHeight="1">
      <c r="A124" s="35"/>
      <c r="B124" s="46">
        <v>631312713</v>
      </c>
      <c r="C124" s="125" t="s">
        <v>471</v>
      </c>
      <c r="D124" s="4" t="s">
        <v>306</v>
      </c>
      <c r="E124" s="37"/>
      <c r="F124" s="37">
        <v>345</v>
      </c>
      <c r="G124" s="37">
        <f>F124*E124</f>
        <v>0</v>
      </c>
      <c r="H124" s="37"/>
      <c r="I124" s="37" t="s">
        <v>361</v>
      </c>
      <c r="J124" s="37"/>
    </row>
    <row r="125" spans="1:10" s="41" customFormat="1" ht="12.75">
      <c r="A125" s="35"/>
      <c r="B125" s="46">
        <v>711000001</v>
      </c>
      <c r="C125" s="5" t="s">
        <v>466</v>
      </c>
      <c r="D125" s="4" t="s">
        <v>306</v>
      </c>
      <c r="E125" s="37"/>
      <c r="F125" s="37">
        <v>15</v>
      </c>
      <c r="G125" s="37">
        <f>F125*E125</f>
        <v>0</v>
      </c>
      <c r="H125" s="37"/>
      <c r="I125" s="37" t="s">
        <v>361</v>
      </c>
      <c r="J125" s="37"/>
    </row>
    <row r="126" spans="1:10" s="41" customFormat="1" ht="12.75">
      <c r="A126" s="35"/>
      <c r="B126" s="46">
        <v>713000001</v>
      </c>
      <c r="C126" s="5" t="s">
        <v>464</v>
      </c>
      <c r="D126" s="4" t="s">
        <v>306</v>
      </c>
      <c r="E126" s="37"/>
      <c r="F126" s="37">
        <v>103</v>
      </c>
      <c r="G126" s="37">
        <f>F126*E126</f>
        <v>0</v>
      </c>
      <c r="H126" s="37"/>
      <c r="I126" s="37" t="s">
        <v>361</v>
      </c>
      <c r="J126" s="37"/>
    </row>
    <row r="127" spans="1:10" s="41" customFormat="1" ht="12.75">
      <c r="A127" s="129"/>
      <c r="B127" s="130"/>
      <c r="C127" s="131" t="s">
        <v>362</v>
      </c>
      <c r="D127" s="132"/>
      <c r="E127" s="133"/>
      <c r="F127" s="133"/>
      <c r="G127" s="133"/>
      <c r="H127" s="133"/>
      <c r="I127" s="133"/>
      <c r="J127" s="37"/>
    </row>
    <row r="128" spans="1:10" s="41" customFormat="1" ht="12.75">
      <c r="A128" s="35"/>
      <c r="B128" s="46">
        <v>711000004</v>
      </c>
      <c r="C128" s="5" t="s">
        <v>478</v>
      </c>
      <c r="D128" s="4" t="s">
        <v>306</v>
      </c>
      <c r="E128" s="37"/>
      <c r="F128" s="37">
        <v>53</v>
      </c>
      <c r="G128" s="37">
        <f>F128*E128</f>
        <v>0</v>
      </c>
      <c r="H128" s="37"/>
      <c r="I128" s="37" t="s">
        <v>362</v>
      </c>
      <c r="J128" s="37"/>
    </row>
    <row r="129" spans="1:10" s="41" customFormat="1" ht="26.4" customHeight="1">
      <c r="A129" s="35"/>
      <c r="B129" s="46">
        <v>631312712</v>
      </c>
      <c r="C129" s="5" t="s">
        <v>470</v>
      </c>
      <c r="D129" s="4" t="s">
        <v>306</v>
      </c>
      <c r="E129" s="37"/>
      <c r="F129" s="37">
        <v>350</v>
      </c>
      <c r="G129" s="37">
        <f>F129*E129</f>
        <v>0</v>
      </c>
      <c r="H129" s="37"/>
      <c r="I129" s="37" t="s">
        <v>362</v>
      </c>
      <c r="J129" s="37"/>
    </row>
    <row r="130" spans="1:10" s="41" customFormat="1" ht="12.75">
      <c r="A130" s="35"/>
      <c r="B130" s="46">
        <v>711000001</v>
      </c>
      <c r="C130" s="5" t="s">
        <v>466</v>
      </c>
      <c r="D130" s="4" t="s">
        <v>306</v>
      </c>
      <c r="E130" s="37"/>
      <c r="F130" s="37">
        <v>15</v>
      </c>
      <c r="G130" s="37">
        <f>F130*E130</f>
        <v>0</v>
      </c>
      <c r="H130" s="37"/>
      <c r="I130" s="37" t="s">
        <v>362</v>
      </c>
      <c r="J130" s="37"/>
    </row>
    <row r="131" spans="1:10" s="41" customFormat="1" ht="12.75">
      <c r="A131" s="35"/>
      <c r="B131" s="46">
        <v>713000001</v>
      </c>
      <c r="C131" s="5" t="s">
        <v>464</v>
      </c>
      <c r="D131" s="4" t="s">
        <v>306</v>
      </c>
      <c r="E131" s="37"/>
      <c r="F131" s="37">
        <v>103</v>
      </c>
      <c r="G131" s="37">
        <f>F131*E131</f>
        <v>0</v>
      </c>
      <c r="H131" s="37"/>
      <c r="I131" s="37" t="s">
        <v>362</v>
      </c>
      <c r="J131" s="37"/>
    </row>
    <row r="132" spans="1:10" s="41" customFormat="1" ht="12.75">
      <c r="A132" s="129"/>
      <c r="B132" s="130"/>
      <c r="C132" s="131" t="s">
        <v>363</v>
      </c>
      <c r="D132" s="132"/>
      <c r="E132" s="133"/>
      <c r="F132" s="133"/>
      <c r="G132" s="133"/>
      <c r="H132" s="133"/>
      <c r="I132" s="133"/>
      <c r="J132" s="37"/>
    </row>
    <row r="133" spans="1:10" s="41" customFormat="1" ht="12.75">
      <c r="A133" s="35"/>
      <c r="B133" s="46">
        <v>711000004</v>
      </c>
      <c r="C133" s="5" t="s">
        <v>478</v>
      </c>
      <c r="D133" s="4" t="s">
        <v>306</v>
      </c>
      <c r="E133" s="37"/>
      <c r="F133" s="37">
        <v>53</v>
      </c>
      <c r="G133" s="37">
        <f>F133*E133</f>
        <v>0</v>
      </c>
      <c r="H133" s="37"/>
      <c r="I133" s="37" t="s">
        <v>363</v>
      </c>
      <c r="J133" s="37"/>
    </row>
    <row r="134" spans="1:10" s="41" customFormat="1" ht="12.75">
      <c r="A134" s="129"/>
      <c r="B134" s="130"/>
      <c r="C134" s="131" t="s">
        <v>377</v>
      </c>
      <c r="D134" s="132"/>
      <c r="E134" s="133"/>
      <c r="F134" s="133"/>
      <c r="G134" s="133"/>
      <c r="H134" s="133"/>
      <c r="I134" s="133"/>
      <c r="J134" s="37"/>
    </row>
    <row r="135" spans="1:10" s="41" customFormat="1" ht="12.75">
      <c r="A135" s="35"/>
      <c r="B135" s="46">
        <v>711000003</v>
      </c>
      <c r="C135" s="5" t="s">
        <v>463</v>
      </c>
      <c r="D135" s="4" t="s">
        <v>306</v>
      </c>
      <c r="E135" s="37"/>
      <c r="F135" s="37">
        <v>420</v>
      </c>
      <c r="G135" s="37">
        <f>F135*E135</f>
        <v>0</v>
      </c>
      <c r="H135" s="37"/>
      <c r="I135" s="37" t="s">
        <v>377</v>
      </c>
      <c r="J135" s="37"/>
    </row>
    <row r="136" spans="1:10" s="41" customFormat="1" ht="12.75">
      <c r="A136" s="35"/>
      <c r="B136" s="46">
        <v>711000004</v>
      </c>
      <c r="C136" s="5" t="s">
        <v>478</v>
      </c>
      <c r="D136" s="4" t="s">
        <v>306</v>
      </c>
      <c r="E136" s="37"/>
      <c r="F136" s="37">
        <v>53</v>
      </c>
      <c r="G136" s="37">
        <f>F136*E136</f>
        <v>0</v>
      </c>
      <c r="H136" s="37"/>
      <c r="I136" s="37" t="s">
        <v>377</v>
      </c>
      <c r="J136" s="37"/>
    </row>
    <row r="137" spans="1:10" s="41" customFormat="1" ht="26.4" customHeight="1">
      <c r="A137" s="35"/>
      <c r="B137" s="46">
        <v>631312714</v>
      </c>
      <c r="C137" s="125" t="s">
        <v>472</v>
      </c>
      <c r="D137" s="4" t="s">
        <v>306</v>
      </c>
      <c r="E137" s="37"/>
      <c r="F137" s="37">
        <v>335</v>
      </c>
      <c r="G137" s="37">
        <f>F137*E137</f>
        <v>0</v>
      </c>
      <c r="H137" s="37"/>
      <c r="I137" s="37" t="s">
        <v>377</v>
      </c>
      <c r="J137" s="37"/>
    </row>
    <row r="138" spans="1:10" s="41" customFormat="1" ht="26.4">
      <c r="A138" s="35"/>
      <c r="B138" s="128" t="s">
        <v>235</v>
      </c>
      <c r="C138" s="127" t="s">
        <v>479</v>
      </c>
      <c r="D138" s="128" t="s">
        <v>306</v>
      </c>
      <c r="E138" s="37"/>
      <c r="F138" s="37">
        <v>433</v>
      </c>
      <c r="G138" s="37">
        <f>F138*E138</f>
        <v>0</v>
      </c>
      <c r="H138" s="37"/>
      <c r="I138" s="37" t="s">
        <v>377</v>
      </c>
      <c r="J138" s="37"/>
    </row>
    <row r="139" spans="1:10" s="41" customFormat="1" ht="26.4">
      <c r="A139" s="35"/>
      <c r="B139" s="128" t="s">
        <v>262</v>
      </c>
      <c r="C139" s="127" t="s">
        <v>376</v>
      </c>
      <c r="D139" s="128" t="s">
        <v>306</v>
      </c>
      <c r="E139" s="37"/>
      <c r="F139" s="37">
        <v>383</v>
      </c>
      <c r="G139" s="37">
        <f>F139*E139</f>
        <v>0</v>
      </c>
      <c r="H139" s="37"/>
      <c r="I139" s="37" t="s">
        <v>377</v>
      </c>
      <c r="J139" s="37"/>
    </row>
    <row r="140" spans="1:10" s="41" customFormat="1" ht="12.75">
      <c r="A140" s="129"/>
      <c r="B140" s="136"/>
      <c r="C140" s="137" t="s">
        <v>375</v>
      </c>
      <c r="D140" s="136"/>
      <c r="E140" s="133"/>
      <c r="F140" s="133"/>
      <c r="G140" s="133"/>
      <c r="H140" s="133"/>
      <c r="I140" s="133"/>
      <c r="J140" s="37"/>
    </row>
    <row r="141" spans="1:10" s="41" customFormat="1" ht="12.75">
      <c r="A141" s="35"/>
      <c r="B141" s="46">
        <v>711000003</v>
      </c>
      <c r="C141" s="5" t="s">
        <v>463</v>
      </c>
      <c r="D141" s="4" t="s">
        <v>306</v>
      </c>
      <c r="E141" s="37"/>
      <c r="F141" s="37">
        <v>420</v>
      </c>
      <c r="G141" s="37">
        <f aca="true" t="shared" si="5" ref="G141:G147">F141*E141</f>
        <v>0</v>
      </c>
      <c r="H141" s="37"/>
      <c r="I141" s="37" t="s">
        <v>375</v>
      </c>
      <c r="J141" s="37"/>
    </row>
    <row r="142" spans="1:10" s="41" customFormat="1" ht="12.75">
      <c r="A142" s="35"/>
      <c r="B142" s="46">
        <v>711000004</v>
      </c>
      <c r="C142" s="5" t="s">
        <v>478</v>
      </c>
      <c r="D142" s="4" t="s">
        <v>306</v>
      </c>
      <c r="E142" s="37"/>
      <c r="F142" s="37">
        <v>53</v>
      </c>
      <c r="G142" s="37">
        <f t="shared" si="5"/>
        <v>0</v>
      </c>
      <c r="H142" s="37"/>
      <c r="I142" s="37" t="s">
        <v>375</v>
      </c>
      <c r="J142" s="37"/>
    </row>
    <row r="143" spans="1:10" s="41" customFormat="1" ht="26.4" customHeight="1">
      <c r="A143" s="35"/>
      <c r="B143" s="46">
        <v>631312714</v>
      </c>
      <c r="C143" s="125" t="s">
        <v>472</v>
      </c>
      <c r="D143" s="4" t="s">
        <v>306</v>
      </c>
      <c r="E143" s="37"/>
      <c r="F143" s="37">
        <v>335</v>
      </c>
      <c r="G143" s="37">
        <f t="shared" si="5"/>
        <v>0</v>
      </c>
      <c r="H143" s="37"/>
      <c r="I143" s="37" t="s">
        <v>375</v>
      </c>
      <c r="J143" s="37"/>
    </row>
    <row r="144" spans="1:10" s="41" customFormat="1" ht="26.4">
      <c r="A144" s="35"/>
      <c r="B144" s="128" t="s">
        <v>235</v>
      </c>
      <c r="C144" s="127" t="s">
        <v>479</v>
      </c>
      <c r="D144" s="128" t="s">
        <v>306</v>
      </c>
      <c r="E144" s="37"/>
      <c r="F144" s="37">
        <v>433</v>
      </c>
      <c r="G144" s="37">
        <f t="shared" si="5"/>
        <v>0</v>
      </c>
      <c r="H144" s="37"/>
      <c r="I144" s="37" t="s">
        <v>375</v>
      </c>
      <c r="J144" s="37"/>
    </row>
    <row r="145" spans="1:10" s="41" customFormat="1" ht="12.75">
      <c r="A145" s="35"/>
      <c r="B145" s="46" t="s">
        <v>12</v>
      </c>
      <c r="C145" s="127" t="s">
        <v>166</v>
      </c>
      <c r="D145" s="35" t="s">
        <v>306</v>
      </c>
      <c r="E145" s="37"/>
      <c r="F145" s="37">
        <v>857</v>
      </c>
      <c r="G145" s="37">
        <f t="shared" si="5"/>
        <v>0</v>
      </c>
      <c r="H145" s="37"/>
      <c r="I145" s="37" t="s">
        <v>375</v>
      </c>
      <c r="J145" s="37"/>
    </row>
    <row r="146" spans="1:10" s="41" customFormat="1" ht="12.75">
      <c r="A146" s="35"/>
      <c r="B146" s="128" t="s">
        <v>13</v>
      </c>
      <c r="C146" s="127" t="s">
        <v>167</v>
      </c>
      <c r="D146" s="128" t="s">
        <v>306</v>
      </c>
      <c r="E146" s="37"/>
      <c r="F146" s="37">
        <v>138</v>
      </c>
      <c r="G146" s="37">
        <f t="shared" si="5"/>
        <v>0</v>
      </c>
      <c r="H146" s="37"/>
      <c r="I146" s="37" t="s">
        <v>375</v>
      </c>
      <c r="J146" s="37"/>
    </row>
    <row r="147" spans="1:10" s="41" customFormat="1" ht="12.75">
      <c r="A147" s="35"/>
      <c r="B147" s="46">
        <v>711000004</v>
      </c>
      <c r="C147" s="5" t="s">
        <v>478</v>
      </c>
      <c r="D147" s="4" t="s">
        <v>306</v>
      </c>
      <c r="E147" s="37"/>
      <c r="F147" s="37">
        <v>53</v>
      </c>
      <c r="G147" s="37">
        <f t="shared" si="5"/>
        <v>0</v>
      </c>
      <c r="H147" s="37"/>
      <c r="I147" s="37" t="s">
        <v>375</v>
      </c>
      <c r="J147" s="37"/>
    </row>
    <row r="148" spans="1:10" s="41" customFormat="1" ht="12.75">
      <c r="A148" s="129"/>
      <c r="B148" s="136"/>
      <c r="C148" s="137" t="s">
        <v>365</v>
      </c>
      <c r="D148" s="136"/>
      <c r="E148" s="133"/>
      <c r="F148" s="133"/>
      <c r="G148" s="133"/>
      <c r="H148" s="133"/>
      <c r="I148" s="133"/>
      <c r="J148" s="37"/>
    </row>
    <row r="149" spans="1:10" s="41" customFormat="1" ht="12.75">
      <c r="A149" s="35"/>
      <c r="B149" s="46">
        <v>346990001</v>
      </c>
      <c r="C149" s="5" t="s">
        <v>467</v>
      </c>
      <c r="D149" s="4" t="s">
        <v>212</v>
      </c>
      <c r="E149" s="37"/>
      <c r="F149" s="37">
        <f>60/0.02*0.01</f>
        <v>30</v>
      </c>
      <c r="G149" s="37">
        <f>F149*E149</f>
        <v>0</v>
      </c>
      <c r="H149" s="37"/>
      <c r="I149" s="37" t="s">
        <v>365</v>
      </c>
      <c r="J149" s="37"/>
    </row>
    <row r="150" spans="1:10" s="41" customFormat="1" ht="26.4">
      <c r="A150" s="35"/>
      <c r="B150" s="46">
        <v>631312710</v>
      </c>
      <c r="C150" s="5" t="s">
        <v>468</v>
      </c>
      <c r="D150" s="4" t="s">
        <v>306</v>
      </c>
      <c r="E150" s="37"/>
      <c r="F150" s="37">
        <v>371</v>
      </c>
      <c r="G150" s="37">
        <f>F150*E150</f>
        <v>0</v>
      </c>
      <c r="H150" s="37"/>
      <c r="I150" s="37" t="s">
        <v>365</v>
      </c>
      <c r="J150" s="37"/>
    </row>
    <row r="151" spans="1:10" s="41" customFormat="1" ht="12.75">
      <c r="A151" s="35"/>
      <c r="B151" s="46">
        <v>711000004</v>
      </c>
      <c r="C151" s="5" t="s">
        <v>478</v>
      </c>
      <c r="D151" s="4" t="s">
        <v>306</v>
      </c>
      <c r="E151" s="37"/>
      <c r="F151" s="37">
        <v>53</v>
      </c>
      <c r="G151" s="37">
        <f>F151*E151</f>
        <v>0</v>
      </c>
      <c r="H151" s="37"/>
      <c r="I151" s="37" t="s">
        <v>365</v>
      </c>
      <c r="J151" s="37"/>
    </row>
    <row r="152" spans="1:10" s="41" customFormat="1" ht="12.75">
      <c r="A152" s="129"/>
      <c r="B152" s="136"/>
      <c r="C152" s="137" t="s">
        <v>364</v>
      </c>
      <c r="D152" s="136"/>
      <c r="E152" s="133"/>
      <c r="F152" s="133"/>
      <c r="G152" s="133"/>
      <c r="H152" s="133"/>
      <c r="I152" s="133"/>
      <c r="J152" s="37"/>
    </row>
    <row r="153" spans="1:10" s="41" customFormat="1" ht="12.75">
      <c r="A153" s="35"/>
      <c r="B153" s="46">
        <v>711000004</v>
      </c>
      <c r="C153" s="5" t="s">
        <v>478</v>
      </c>
      <c r="D153" s="4" t="s">
        <v>306</v>
      </c>
      <c r="E153" s="37"/>
      <c r="F153" s="37">
        <v>53</v>
      </c>
      <c r="G153" s="37">
        <f>F153*E153</f>
        <v>0</v>
      </c>
      <c r="H153" s="37"/>
      <c r="I153" s="37" t="s">
        <v>364</v>
      </c>
      <c r="J153" s="37"/>
    </row>
    <row r="154" spans="1:10" s="41" customFormat="1" ht="12.75">
      <c r="A154" s="129"/>
      <c r="B154" s="136"/>
      <c r="C154" s="137"/>
      <c r="D154" s="136"/>
      <c r="E154" s="133"/>
      <c r="F154" s="133"/>
      <c r="G154" s="133"/>
      <c r="H154" s="133"/>
      <c r="I154" s="133"/>
      <c r="J154" s="37"/>
    </row>
    <row r="155" spans="1:10" s="41" customFormat="1" ht="14.25" customHeight="1">
      <c r="A155" s="35"/>
      <c r="B155" s="46">
        <v>770000000</v>
      </c>
      <c r="C155" s="5" t="s">
        <v>327</v>
      </c>
      <c r="D155" s="4" t="s">
        <v>292</v>
      </c>
      <c r="E155" s="37"/>
      <c r="F155" s="37">
        <v>512</v>
      </c>
      <c r="G155" s="37">
        <f>F155*E155</f>
        <v>0</v>
      </c>
      <c r="H155" s="37"/>
      <c r="I155" s="37"/>
      <c r="J155" s="37"/>
    </row>
    <row r="156" spans="1:10" s="75" customFormat="1" ht="12.75">
      <c r="A156" s="115"/>
      <c r="B156" s="117" t="s">
        <v>311</v>
      </c>
      <c r="C156" s="115" t="str">
        <f>A110</f>
        <v xml:space="preserve">     Stavební díl : 063 - Podlahy a podlahové konstrukce</v>
      </c>
      <c r="D156" s="116"/>
      <c r="E156" s="74"/>
      <c r="F156" s="74"/>
      <c r="G156" s="74"/>
      <c r="H156" s="74">
        <f>SUM(G110:G155)</f>
        <v>0</v>
      </c>
      <c r="I156" s="74"/>
      <c r="J156" s="74"/>
    </row>
    <row r="157" spans="1:10" s="41" customFormat="1" ht="12.75">
      <c r="A157" s="120"/>
      <c r="B157" s="120"/>
      <c r="C157" s="120"/>
      <c r="D157" s="121"/>
      <c r="E157" s="73"/>
      <c r="F157" s="73"/>
      <c r="G157" s="73"/>
      <c r="H157" s="73"/>
      <c r="I157" s="73"/>
      <c r="J157" s="73"/>
    </row>
    <row r="158" spans="1:10" s="75" customFormat="1" ht="12.75">
      <c r="A158" s="118" t="s">
        <v>117</v>
      </c>
      <c r="B158" s="118"/>
      <c r="C158" s="118"/>
      <c r="D158" s="119"/>
      <c r="E158" s="49"/>
      <c r="F158" s="49"/>
      <c r="G158" s="49"/>
      <c r="H158" s="49"/>
      <c r="I158" s="49"/>
      <c r="J158" s="49"/>
    </row>
    <row r="159" spans="1:10" s="41" customFormat="1" ht="12.75">
      <c r="A159" s="35"/>
      <c r="B159" s="76" t="s">
        <v>284</v>
      </c>
      <c r="C159" s="40" t="s">
        <v>339</v>
      </c>
      <c r="D159" s="35" t="s">
        <v>306</v>
      </c>
      <c r="E159" s="37"/>
      <c r="F159" s="37">
        <v>45</v>
      </c>
      <c r="G159" s="37">
        <f aca="true" t="shared" si="6" ref="G159:G165">F159*E159</f>
        <v>0</v>
      </c>
      <c r="H159" s="37"/>
      <c r="I159" s="37"/>
      <c r="J159" s="37"/>
    </row>
    <row r="160" spans="1:10" s="41" customFormat="1" ht="12.75">
      <c r="A160" s="35"/>
      <c r="B160" s="76" t="s">
        <v>285</v>
      </c>
      <c r="C160" s="40" t="s">
        <v>340</v>
      </c>
      <c r="D160" s="35" t="s">
        <v>277</v>
      </c>
      <c r="E160" s="37"/>
      <c r="F160" s="37">
        <v>1800</v>
      </c>
      <c r="G160" s="37">
        <f t="shared" si="6"/>
        <v>0</v>
      </c>
      <c r="H160" s="37"/>
      <c r="I160" s="37"/>
      <c r="J160" s="37"/>
    </row>
    <row r="161" spans="1:10" s="41" customFormat="1" ht="12.75">
      <c r="A161" s="35"/>
      <c r="B161" s="76" t="s">
        <v>293</v>
      </c>
      <c r="C161" s="40" t="s">
        <v>219</v>
      </c>
      <c r="D161" s="35" t="s">
        <v>277</v>
      </c>
      <c r="E161" s="37"/>
      <c r="F161" s="37">
        <v>1040</v>
      </c>
      <c r="G161" s="37">
        <f t="shared" si="6"/>
        <v>0</v>
      </c>
      <c r="H161" s="37"/>
      <c r="I161" s="37"/>
      <c r="J161" s="37"/>
    </row>
    <row r="162" spans="1:10" s="41" customFormat="1" ht="12.75">
      <c r="A162" s="35"/>
      <c r="B162" s="76" t="s">
        <v>295</v>
      </c>
      <c r="C162" s="40" t="s">
        <v>396</v>
      </c>
      <c r="D162" s="35" t="s">
        <v>277</v>
      </c>
      <c r="E162" s="37"/>
      <c r="F162" s="37">
        <v>2120</v>
      </c>
      <c r="G162" s="37">
        <f t="shared" si="6"/>
        <v>0</v>
      </c>
      <c r="H162" s="37"/>
      <c r="I162" s="37"/>
      <c r="J162" s="37"/>
    </row>
    <row r="163" spans="1:10" s="41" customFormat="1" ht="12.75">
      <c r="A163" s="35"/>
      <c r="B163" s="76" t="s">
        <v>220</v>
      </c>
      <c r="C163" s="77" t="s">
        <v>317</v>
      </c>
      <c r="D163" s="35" t="s">
        <v>306</v>
      </c>
      <c r="E163" s="37"/>
      <c r="F163" s="37">
        <v>56</v>
      </c>
      <c r="G163" s="37">
        <f t="shared" si="6"/>
        <v>0</v>
      </c>
      <c r="H163" s="37"/>
      <c r="I163" s="37"/>
      <c r="J163" s="37"/>
    </row>
    <row r="164" spans="1:10" s="41" customFormat="1" ht="12.75">
      <c r="A164" s="35"/>
      <c r="B164" s="48">
        <v>952901111</v>
      </c>
      <c r="C164" s="36" t="s">
        <v>342</v>
      </c>
      <c r="D164" s="38" t="s">
        <v>306</v>
      </c>
      <c r="E164" s="37"/>
      <c r="F164" s="37">
        <v>62</v>
      </c>
      <c r="G164" s="37">
        <f t="shared" si="6"/>
        <v>0</v>
      </c>
      <c r="H164" s="37"/>
      <c r="I164" s="37"/>
      <c r="J164" s="37"/>
    </row>
    <row r="165" spans="1:10" s="41" customFormat="1" ht="12.75">
      <c r="A165" s="35"/>
      <c r="B165" s="76" t="s">
        <v>221</v>
      </c>
      <c r="C165" s="40" t="s">
        <v>223</v>
      </c>
      <c r="D165" s="35" t="s">
        <v>271</v>
      </c>
      <c r="E165" s="37"/>
      <c r="F165" s="37"/>
      <c r="G165" s="37">
        <f t="shared" si="6"/>
        <v>0</v>
      </c>
      <c r="H165" s="37"/>
      <c r="I165" s="37"/>
      <c r="J165" s="37"/>
    </row>
    <row r="166" spans="1:10" s="75" customFormat="1" ht="12.75">
      <c r="A166" s="115"/>
      <c r="B166" s="117" t="s">
        <v>311</v>
      </c>
      <c r="C166" s="115" t="str">
        <f>A158</f>
        <v xml:space="preserve">     Stavební díl : 090 - Ostatní konstrukce a práce</v>
      </c>
      <c r="D166" s="116"/>
      <c r="E166" s="74"/>
      <c r="F166" s="74"/>
      <c r="G166" s="74"/>
      <c r="H166" s="74">
        <f>SUM(G159:G165)</f>
        <v>0</v>
      </c>
      <c r="I166" s="74"/>
      <c r="J166" s="74"/>
    </row>
    <row r="167" spans="1:10" s="41" customFormat="1" ht="12.75">
      <c r="A167" s="120"/>
      <c r="B167" s="120"/>
      <c r="C167" s="120"/>
      <c r="D167" s="121"/>
      <c r="E167" s="73"/>
      <c r="F167" s="73"/>
      <c r="G167" s="73"/>
      <c r="H167" s="73"/>
      <c r="I167" s="73"/>
      <c r="J167" s="73"/>
    </row>
    <row r="168" spans="1:10" s="75" customFormat="1" ht="12.75">
      <c r="A168" s="118" t="s">
        <v>118</v>
      </c>
      <c r="B168" s="118"/>
      <c r="C168" s="118"/>
      <c r="D168" s="119"/>
      <c r="E168" s="49"/>
      <c r="F168" s="49"/>
      <c r="G168" s="49"/>
      <c r="H168" s="49"/>
      <c r="I168" s="49"/>
      <c r="J168" s="49"/>
    </row>
    <row r="169" spans="1:10" s="41" customFormat="1" ht="12.75">
      <c r="A169" s="35"/>
      <c r="B169" s="76" t="s">
        <v>222</v>
      </c>
      <c r="C169" s="40" t="s">
        <v>160</v>
      </c>
      <c r="D169" s="35" t="s">
        <v>306</v>
      </c>
      <c r="E169" s="37"/>
      <c r="F169" s="37">
        <v>483</v>
      </c>
      <c r="G169" s="37">
        <f>F169*E169</f>
        <v>0</v>
      </c>
      <c r="H169" s="37"/>
      <c r="I169" s="37"/>
      <c r="J169" s="37"/>
    </row>
    <row r="170" spans="1:10" s="41" customFormat="1" ht="12.75">
      <c r="A170" s="35"/>
      <c r="B170" s="48">
        <v>941955001</v>
      </c>
      <c r="C170" s="36" t="s">
        <v>305</v>
      </c>
      <c r="D170" s="38" t="s">
        <v>306</v>
      </c>
      <c r="E170" s="37"/>
      <c r="F170" s="37">
        <v>50</v>
      </c>
      <c r="G170" s="37">
        <f>F170*E170</f>
        <v>0</v>
      </c>
      <c r="H170" s="37"/>
      <c r="I170" s="37"/>
      <c r="J170" s="37"/>
    </row>
    <row r="171" spans="1:10" s="41" customFormat="1" ht="12.75">
      <c r="A171" s="35"/>
      <c r="B171" s="48" t="s">
        <v>16</v>
      </c>
      <c r="C171" s="36" t="s">
        <v>341</v>
      </c>
      <c r="D171" s="38" t="s">
        <v>307</v>
      </c>
      <c r="E171" s="37"/>
      <c r="F171" s="37">
        <v>99</v>
      </c>
      <c r="G171" s="37">
        <f>F171*E171</f>
        <v>0</v>
      </c>
      <c r="H171" s="37"/>
      <c r="I171" s="37"/>
      <c r="J171" s="37"/>
    </row>
    <row r="172" spans="1:10" s="75" customFormat="1" ht="12.75">
      <c r="A172" s="115"/>
      <c r="B172" s="117" t="s">
        <v>311</v>
      </c>
      <c r="C172" s="115" t="str">
        <f>A168</f>
        <v xml:space="preserve">     Stavební díl : 094 - Lešení</v>
      </c>
      <c r="D172" s="116"/>
      <c r="E172" s="74"/>
      <c r="F172" s="74"/>
      <c r="G172" s="74"/>
      <c r="H172" s="74">
        <f>SUM(G169:G171)</f>
        <v>0</v>
      </c>
      <c r="I172" s="74"/>
      <c r="J172" s="74"/>
    </row>
    <row r="173" spans="1:10" s="41" customFormat="1" ht="12.75">
      <c r="A173" s="120"/>
      <c r="B173" s="120"/>
      <c r="C173" s="120"/>
      <c r="D173" s="121"/>
      <c r="E173" s="73"/>
      <c r="F173" s="73"/>
      <c r="G173" s="73"/>
      <c r="H173" s="73"/>
      <c r="I173" s="73"/>
      <c r="J173" s="73"/>
    </row>
    <row r="174" spans="1:10" s="75" customFormat="1" ht="12.75">
      <c r="A174" s="118" t="s">
        <v>119</v>
      </c>
      <c r="B174" s="118"/>
      <c r="C174" s="118"/>
      <c r="D174" s="119"/>
      <c r="E174" s="49"/>
      <c r="F174" s="49"/>
      <c r="G174" s="49"/>
      <c r="H174" s="49"/>
      <c r="I174" s="49"/>
      <c r="J174" s="49"/>
    </row>
    <row r="175" spans="1:10" s="41" customFormat="1" ht="26.4">
      <c r="A175" s="35"/>
      <c r="B175" s="76" t="s">
        <v>15</v>
      </c>
      <c r="C175" s="40" t="s">
        <v>480</v>
      </c>
      <c r="D175" s="35" t="s">
        <v>271</v>
      </c>
      <c r="E175" s="37"/>
      <c r="F175" s="37"/>
      <c r="G175" s="37">
        <f>F175*E175</f>
        <v>0</v>
      </c>
      <c r="H175" s="37"/>
      <c r="I175" s="37"/>
      <c r="J175" s="37"/>
    </row>
    <row r="176" spans="1:10" s="75" customFormat="1" ht="12.75">
      <c r="A176" s="115"/>
      <c r="B176" s="117" t="s">
        <v>311</v>
      </c>
      <c r="C176" s="115" t="str">
        <f>A174</f>
        <v xml:space="preserve">     Stavební díl : 099 - Přesun hmot HSV</v>
      </c>
      <c r="D176" s="116"/>
      <c r="E176" s="74"/>
      <c r="F176" s="74"/>
      <c r="G176" s="74"/>
      <c r="H176" s="74">
        <f>SUM(G175:G175)</f>
        <v>0</v>
      </c>
      <c r="I176" s="74"/>
      <c r="J176" s="74"/>
    </row>
    <row r="177" spans="1:10" s="41" customFormat="1" ht="12.75">
      <c r="A177" s="120"/>
      <c r="B177" s="120"/>
      <c r="C177" s="120"/>
      <c r="D177" s="121"/>
      <c r="E177" s="73"/>
      <c r="F177" s="73"/>
      <c r="G177" s="73"/>
      <c r="H177" s="73"/>
      <c r="I177" s="73"/>
      <c r="J177" s="73"/>
    </row>
    <row r="178" spans="1:10" s="75" customFormat="1" ht="12.75">
      <c r="A178" s="118" t="s">
        <v>140</v>
      </c>
      <c r="B178" s="118"/>
      <c r="C178" s="118"/>
      <c r="D178" s="119"/>
      <c r="E178" s="49"/>
      <c r="F178" s="49"/>
      <c r="G178" s="49"/>
      <c r="H178" s="49"/>
      <c r="I178" s="49"/>
      <c r="J178" s="49"/>
    </row>
    <row r="179" spans="1:10" s="41" customFormat="1" ht="12.75">
      <c r="A179" s="35"/>
      <c r="B179" s="79"/>
      <c r="C179" s="43"/>
      <c r="D179" s="42"/>
      <c r="E179" s="37"/>
      <c r="F179" s="37"/>
      <c r="G179" s="37">
        <f>F179*E179</f>
        <v>0</v>
      </c>
      <c r="H179" s="37"/>
      <c r="I179" s="37"/>
      <c r="J179" s="37"/>
    </row>
    <row r="180" spans="1:10" s="41" customFormat="1" ht="12.75">
      <c r="A180" s="35"/>
      <c r="B180" s="79"/>
      <c r="C180" s="43"/>
      <c r="D180" s="42"/>
      <c r="E180" s="37"/>
      <c r="F180" s="37"/>
      <c r="G180" s="37">
        <f>F180*E180</f>
        <v>0</v>
      </c>
      <c r="H180" s="37"/>
      <c r="I180" s="37"/>
      <c r="J180" s="37"/>
    </row>
    <row r="181" spans="1:10" s="41" customFormat="1" ht="12.75">
      <c r="A181" s="35"/>
      <c r="B181" s="79"/>
      <c r="C181" s="43"/>
      <c r="D181" s="42"/>
      <c r="E181" s="37"/>
      <c r="F181" s="37"/>
      <c r="G181" s="37">
        <f>F181*E181</f>
        <v>0</v>
      </c>
      <c r="H181" s="37"/>
      <c r="I181" s="37"/>
      <c r="J181" s="37"/>
    </row>
    <row r="182" spans="1:10" s="75" customFormat="1" ht="12.75">
      <c r="A182" s="115"/>
      <c r="B182" s="117" t="s">
        <v>311</v>
      </c>
      <c r="C182" s="115" t="str">
        <f>A178</f>
        <v xml:space="preserve">     Stavební díl : 711 - Izolace proti vodě, vlhkosti a plynům (pokud nejsou součástí skladby)</v>
      </c>
      <c r="D182" s="116"/>
      <c r="E182" s="74"/>
      <c r="F182" s="74"/>
      <c r="G182" s="74"/>
      <c r="H182" s="74">
        <f>SUM(G179:G181)</f>
        <v>0</v>
      </c>
      <c r="I182" s="74"/>
      <c r="J182" s="74"/>
    </row>
    <row r="183" spans="1:10" s="41" customFormat="1" ht="12.75">
      <c r="A183" s="120"/>
      <c r="B183" s="120"/>
      <c r="C183" s="120"/>
      <c r="D183" s="121"/>
      <c r="E183" s="73"/>
      <c r="F183" s="73"/>
      <c r="G183" s="73"/>
      <c r="H183" s="73"/>
      <c r="I183" s="73"/>
      <c r="J183" s="73"/>
    </row>
    <row r="184" spans="1:10" s="75" customFormat="1" ht="12.75">
      <c r="A184" s="118" t="s">
        <v>141</v>
      </c>
      <c r="B184" s="118"/>
      <c r="C184" s="118"/>
      <c r="D184" s="119"/>
      <c r="E184" s="49"/>
      <c r="F184" s="49"/>
      <c r="G184" s="49"/>
      <c r="H184" s="49"/>
      <c r="I184" s="49"/>
      <c r="J184" s="49"/>
    </row>
    <row r="185" spans="1:10" s="41" customFormat="1" ht="12.75">
      <c r="A185" s="35"/>
      <c r="B185" s="79"/>
      <c r="C185" s="43"/>
      <c r="D185" s="42"/>
      <c r="E185" s="37"/>
      <c r="F185" s="37"/>
      <c r="G185" s="37">
        <f>F185*E185</f>
        <v>0</v>
      </c>
      <c r="H185" s="37"/>
      <c r="I185" s="37"/>
      <c r="J185" s="37"/>
    </row>
    <row r="186" spans="1:10" s="41" customFormat="1" ht="12.75">
      <c r="A186" s="35"/>
      <c r="B186" s="79"/>
      <c r="C186" s="43"/>
      <c r="D186" s="42"/>
      <c r="E186" s="37"/>
      <c r="F186" s="37"/>
      <c r="G186" s="37">
        <f>F186*E186</f>
        <v>0</v>
      </c>
      <c r="H186" s="37"/>
      <c r="I186" s="37"/>
      <c r="J186" s="37"/>
    </row>
    <row r="187" spans="1:10" s="41" customFormat="1" ht="12.75">
      <c r="A187" s="35"/>
      <c r="B187" s="79"/>
      <c r="C187" s="43"/>
      <c r="D187" s="42"/>
      <c r="E187" s="37"/>
      <c r="F187" s="37"/>
      <c r="G187" s="37">
        <f>F187*E187</f>
        <v>0</v>
      </c>
      <c r="H187" s="37"/>
      <c r="I187" s="37"/>
      <c r="J187" s="37"/>
    </row>
    <row r="188" spans="1:10" s="75" customFormat="1" ht="12.75">
      <c r="A188" s="115"/>
      <c r="B188" s="117" t="s">
        <v>311</v>
      </c>
      <c r="C188" s="115" t="str">
        <f>A184</f>
        <v xml:space="preserve">     Stavební díl : 712 - Povlakové krytiny (pokud nejsou součástí skladby)</v>
      </c>
      <c r="D188" s="116"/>
      <c r="E188" s="74"/>
      <c r="F188" s="74"/>
      <c r="G188" s="74"/>
      <c r="H188" s="74">
        <f>SUM(G185:G187)</f>
        <v>0</v>
      </c>
      <c r="I188" s="74"/>
      <c r="J188" s="74"/>
    </row>
    <row r="189" spans="1:10" s="41" customFormat="1" ht="12.75">
      <c r="A189" s="120"/>
      <c r="B189" s="120"/>
      <c r="C189" s="120"/>
      <c r="D189" s="121"/>
      <c r="E189" s="73"/>
      <c r="F189" s="73"/>
      <c r="G189" s="73"/>
      <c r="H189" s="73"/>
      <c r="I189" s="73"/>
      <c r="J189" s="73"/>
    </row>
    <row r="190" spans="1:10" s="75" customFormat="1" ht="12.75">
      <c r="A190" s="118" t="s">
        <v>142</v>
      </c>
      <c r="B190" s="118"/>
      <c r="C190" s="118"/>
      <c r="D190" s="119"/>
      <c r="E190" s="49"/>
      <c r="F190" s="49"/>
      <c r="G190" s="49"/>
      <c r="H190" s="49"/>
      <c r="I190" s="49"/>
      <c r="J190" s="49"/>
    </row>
    <row r="191" spans="1:10" s="41" customFormat="1" ht="26.4">
      <c r="A191" s="35"/>
      <c r="B191" s="128" t="s">
        <v>233</v>
      </c>
      <c r="C191" s="127" t="s">
        <v>169</v>
      </c>
      <c r="D191" s="128" t="s">
        <v>306</v>
      </c>
      <c r="E191" s="37"/>
      <c r="F191" s="37">
        <v>312</v>
      </c>
      <c r="G191" s="37">
        <f>F191*E191</f>
        <v>0</v>
      </c>
      <c r="H191" s="37"/>
      <c r="I191" s="37"/>
      <c r="J191" s="37"/>
    </row>
    <row r="192" spans="1:10" s="75" customFormat="1" ht="12.75">
      <c r="A192" s="115"/>
      <c r="B192" s="117" t="s">
        <v>311</v>
      </c>
      <c r="C192" s="115" t="str">
        <f>A190</f>
        <v xml:space="preserve">     Stavební díl : 713 - Izolace tepelné (pokud nejsou součástí skladby)</v>
      </c>
      <c r="D192" s="116"/>
      <c r="E192" s="74"/>
      <c r="F192" s="74"/>
      <c r="G192" s="74"/>
      <c r="H192" s="74">
        <f>SUM(G191:G191)</f>
        <v>0</v>
      </c>
      <c r="I192" s="74"/>
      <c r="J192" s="74"/>
    </row>
    <row r="193" spans="1:10" s="41" customFormat="1" ht="12.75">
      <c r="A193" s="120"/>
      <c r="B193" s="120"/>
      <c r="C193" s="120"/>
      <c r="D193" s="121"/>
      <c r="E193" s="73"/>
      <c r="F193" s="73"/>
      <c r="G193" s="73"/>
      <c r="H193" s="73"/>
      <c r="I193" s="73"/>
      <c r="J193" s="73"/>
    </row>
    <row r="194" spans="1:10" s="75" customFormat="1" ht="12.75">
      <c r="A194" s="118" t="s">
        <v>143</v>
      </c>
      <c r="B194" s="118"/>
      <c r="C194" s="118"/>
      <c r="D194" s="119"/>
      <c r="E194" s="49"/>
      <c r="F194" s="49"/>
      <c r="G194" s="49"/>
      <c r="H194" s="49"/>
      <c r="I194" s="49"/>
      <c r="J194" s="49"/>
    </row>
    <row r="195" spans="1:10" s="41" customFormat="1" ht="12.75">
      <c r="A195" s="35"/>
      <c r="B195" s="79"/>
      <c r="C195" s="43"/>
      <c r="D195" s="42"/>
      <c r="E195" s="37"/>
      <c r="F195" s="37"/>
      <c r="G195" s="37">
        <f>F195*E195</f>
        <v>0</v>
      </c>
      <c r="H195" s="37"/>
      <c r="I195" s="37"/>
      <c r="J195" s="37"/>
    </row>
    <row r="196" spans="1:10" s="41" customFormat="1" ht="12.75">
      <c r="A196" s="35"/>
      <c r="B196" s="79"/>
      <c r="C196" s="43"/>
      <c r="D196" s="42"/>
      <c r="E196" s="37"/>
      <c r="F196" s="37"/>
      <c r="G196" s="37">
        <f>F196*E196</f>
        <v>0</v>
      </c>
      <c r="H196" s="37"/>
      <c r="I196" s="37"/>
      <c r="J196" s="37"/>
    </row>
    <row r="197" spans="1:10" s="41" customFormat="1" ht="12.75">
      <c r="A197" s="35"/>
      <c r="B197" s="79"/>
      <c r="C197" s="43"/>
      <c r="D197" s="42"/>
      <c r="E197" s="37"/>
      <c r="F197" s="37"/>
      <c r="G197" s="37">
        <f>F197*E197</f>
        <v>0</v>
      </c>
      <c r="H197" s="37"/>
      <c r="I197" s="37"/>
      <c r="J197" s="37"/>
    </row>
    <row r="198" spans="1:10" s="75" customFormat="1" ht="12.75">
      <c r="A198" s="115"/>
      <c r="B198" s="117" t="s">
        <v>311</v>
      </c>
      <c r="C198" s="115" t="str">
        <f>A194</f>
        <v xml:space="preserve">     Stavební díl : 714 - Izolace akustické (pokud nejsou  součástí skladby)</v>
      </c>
      <c r="D198" s="116"/>
      <c r="E198" s="74"/>
      <c r="F198" s="74"/>
      <c r="G198" s="74"/>
      <c r="H198" s="74">
        <f>SUM(G195:G197)</f>
        <v>0</v>
      </c>
      <c r="I198" s="74"/>
      <c r="J198" s="74"/>
    </row>
    <row r="199" spans="1:10" s="41" customFormat="1" ht="12.75">
      <c r="A199" s="120"/>
      <c r="B199" s="120"/>
      <c r="C199" s="120"/>
      <c r="D199" s="121"/>
      <c r="E199" s="73"/>
      <c r="F199" s="73"/>
      <c r="G199" s="73"/>
      <c r="H199" s="73"/>
      <c r="I199" s="73"/>
      <c r="J199" s="73"/>
    </row>
    <row r="200" spans="1:10" s="75" customFormat="1" ht="12.75">
      <c r="A200" s="118" t="s">
        <v>144</v>
      </c>
      <c r="B200" s="118"/>
      <c r="C200" s="118"/>
      <c r="D200" s="119"/>
      <c r="E200" s="49"/>
      <c r="F200" s="49"/>
      <c r="G200" s="49"/>
      <c r="H200" s="49"/>
      <c r="I200" s="49"/>
      <c r="J200" s="49"/>
    </row>
    <row r="201" spans="1:10" s="41" customFormat="1" ht="12.75">
      <c r="A201" s="35"/>
      <c r="B201" s="79"/>
      <c r="C201" s="43"/>
      <c r="D201" s="42"/>
      <c r="E201" s="37"/>
      <c r="F201" s="37"/>
      <c r="G201" s="37">
        <f>F201*E201</f>
        <v>0</v>
      </c>
      <c r="H201" s="37"/>
      <c r="I201" s="37"/>
      <c r="J201" s="37"/>
    </row>
    <row r="202" spans="1:10" s="41" customFormat="1" ht="12.75">
      <c r="A202" s="35"/>
      <c r="B202" s="79"/>
      <c r="C202" s="43"/>
      <c r="D202" s="42"/>
      <c r="E202" s="37"/>
      <c r="F202" s="37"/>
      <c r="G202" s="37">
        <f>F202*E202</f>
        <v>0</v>
      </c>
      <c r="H202" s="37"/>
      <c r="I202" s="37"/>
      <c r="J202" s="37"/>
    </row>
    <row r="203" spans="1:10" s="41" customFormat="1" ht="12.75">
      <c r="A203" s="35"/>
      <c r="B203" s="79"/>
      <c r="C203" s="43"/>
      <c r="D203" s="42"/>
      <c r="E203" s="37"/>
      <c r="F203" s="37"/>
      <c r="G203" s="37">
        <f>F203*E203</f>
        <v>0</v>
      </c>
      <c r="H203" s="37"/>
      <c r="I203" s="37"/>
      <c r="J203" s="37"/>
    </row>
    <row r="204" spans="1:10" s="75" customFormat="1" ht="12.75">
      <c r="A204" s="115"/>
      <c r="B204" s="117" t="s">
        <v>311</v>
      </c>
      <c r="C204" s="115" t="str">
        <f>A200</f>
        <v xml:space="preserve">     Stavební díl : 715 - Izolace proti chemickým vlivům (pokud nejsou součástí skladby)</v>
      </c>
      <c r="D204" s="116"/>
      <c r="E204" s="74"/>
      <c r="F204" s="74"/>
      <c r="G204" s="74"/>
      <c r="H204" s="74">
        <f>SUM(G201:G203)</f>
        <v>0</v>
      </c>
      <c r="I204" s="74"/>
      <c r="J204" s="74"/>
    </row>
    <row r="205" spans="1:10" s="41" customFormat="1" ht="12.75">
      <c r="A205" s="120"/>
      <c r="B205" s="120"/>
      <c r="C205" s="120"/>
      <c r="D205" s="121"/>
      <c r="E205" s="73"/>
      <c r="F205" s="73"/>
      <c r="G205" s="73"/>
      <c r="H205" s="73"/>
      <c r="I205" s="73"/>
      <c r="J205" s="73"/>
    </row>
    <row r="206" spans="1:10" s="75" customFormat="1" ht="12.75">
      <c r="A206" s="118" t="s">
        <v>139</v>
      </c>
      <c r="B206" s="118"/>
      <c r="C206" s="118"/>
      <c r="D206" s="119"/>
      <c r="E206" s="49"/>
      <c r="F206" s="49"/>
      <c r="G206" s="49"/>
      <c r="H206" s="49"/>
      <c r="I206" s="49"/>
      <c r="J206" s="49"/>
    </row>
    <row r="207" spans="1:10" s="41" customFormat="1" ht="12.75">
      <c r="A207" s="35"/>
      <c r="B207" s="79"/>
      <c r="C207" s="43"/>
      <c r="D207" s="42"/>
      <c r="E207" s="37"/>
      <c r="F207" s="37"/>
      <c r="G207" s="37">
        <f>F207*E207</f>
        <v>0</v>
      </c>
      <c r="H207" s="37"/>
      <c r="I207" s="37"/>
      <c r="J207" s="37"/>
    </row>
    <row r="208" spans="1:10" s="41" customFormat="1" ht="12.75">
      <c r="A208" s="35"/>
      <c r="B208" s="79"/>
      <c r="C208" s="43"/>
      <c r="D208" s="42"/>
      <c r="E208" s="37"/>
      <c r="F208" s="37"/>
      <c r="G208" s="37">
        <f>F208*E208</f>
        <v>0</v>
      </c>
      <c r="H208" s="37"/>
      <c r="I208" s="37"/>
      <c r="J208" s="37"/>
    </row>
    <row r="209" spans="1:10" s="41" customFormat="1" ht="12.75">
      <c r="A209" s="35"/>
      <c r="B209" s="79"/>
      <c r="C209" s="43"/>
      <c r="D209" s="42"/>
      <c r="E209" s="37"/>
      <c r="F209" s="37"/>
      <c r="G209" s="37">
        <f>F209*E209</f>
        <v>0</v>
      </c>
      <c r="H209" s="37"/>
      <c r="I209" s="37"/>
      <c r="J209" s="37"/>
    </row>
    <row r="210" spans="1:10" s="75" customFormat="1" ht="12.75">
      <c r="A210" s="115"/>
      <c r="B210" s="117" t="s">
        <v>311</v>
      </c>
      <c r="C210" s="115" t="str">
        <f>A206</f>
        <v xml:space="preserve">     Stavební díl : 721 - Zdravotechnické instalace</v>
      </c>
      <c r="D210" s="116"/>
      <c r="E210" s="74"/>
      <c r="F210" s="74"/>
      <c r="G210" s="74"/>
      <c r="H210" s="74">
        <f>SUM(G207:G209)</f>
        <v>0</v>
      </c>
      <c r="I210" s="74"/>
      <c r="J210" s="74"/>
    </row>
    <row r="211" spans="1:10" s="41" customFormat="1" ht="12.75">
      <c r="A211" s="120"/>
      <c r="B211" s="120"/>
      <c r="C211" s="120"/>
      <c r="D211" s="121"/>
      <c r="E211" s="73"/>
      <c r="F211" s="73"/>
      <c r="G211" s="73"/>
      <c r="H211" s="73"/>
      <c r="I211" s="73"/>
      <c r="J211" s="73"/>
    </row>
    <row r="212" spans="1:10" s="75" customFormat="1" ht="12.75">
      <c r="A212" s="118" t="s">
        <v>138</v>
      </c>
      <c r="B212" s="118"/>
      <c r="C212" s="118"/>
      <c r="D212" s="119"/>
      <c r="E212" s="49"/>
      <c r="F212" s="49"/>
      <c r="G212" s="49"/>
      <c r="H212" s="49"/>
      <c r="I212" s="49"/>
      <c r="J212" s="49"/>
    </row>
    <row r="213" spans="1:10" s="41" customFormat="1" ht="12.75">
      <c r="A213" s="35"/>
      <c r="B213" s="79"/>
      <c r="C213" s="43"/>
      <c r="D213" s="42"/>
      <c r="E213" s="37"/>
      <c r="F213" s="37"/>
      <c r="G213" s="37">
        <f>F213*E213</f>
        <v>0</v>
      </c>
      <c r="H213" s="37"/>
      <c r="I213" s="37"/>
      <c r="J213" s="37"/>
    </row>
    <row r="214" spans="1:10" s="41" customFormat="1" ht="12.75">
      <c r="A214" s="35"/>
      <c r="B214" s="79"/>
      <c r="C214" s="43"/>
      <c r="D214" s="42"/>
      <c r="E214" s="37"/>
      <c r="F214" s="37"/>
      <c r="G214" s="37">
        <f>F214*E214</f>
        <v>0</v>
      </c>
      <c r="H214" s="37"/>
      <c r="I214" s="37"/>
      <c r="J214" s="37"/>
    </row>
    <row r="215" spans="1:10" s="41" customFormat="1" ht="12.75">
      <c r="A215" s="35"/>
      <c r="B215" s="79"/>
      <c r="C215" s="43"/>
      <c r="D215" s="42"/>
      <c r="E215" s="37"/>
      <c r="F215" s="37"/>
      <c r="G215" s="37">
        <f>F215*E215</f>
        <v>0</v>
      </c>
      <c r="H215" s="37"/>
      <c r="I215" s="37"/>
      <c r="J215" s="37"/>
    </row>
    <row r="216" spans="1:10" s="75" customFormat="1" ht="12.75">
      <c r="A216" s="115"/>
      <c r="B216" s="117" t="s">
        <v>311</v>
      </c>
      <c r="C216" s="115" t="str">
        <f>A212</f>
        <v xml:space="preserve">     Stavební díl : 723 - Rozvody plynu</v>
      </c>
      <c r="D216" s="116"/>
      <c r="E216" s="74"/>
      <c r="F216" s="74"/>
      <c r="G216" s="74"/>
      <c r="H216" s="74">
        <f>SUM(G213:G215)</f>
        <v>0</v>
      </c>
      <c r="I216" s="74"/>
      <c r="J216" s="74"/>
    </row>
    <row r="217" spans="1:10" s="41" customFormat="1" ht="12.75">
      <c r="A217" s="120"/>
      <c r="B217" s="120"/>
      <c r="C217" s="120"/>
      <c r="D217" s="121"/>
      <c r="E217" s="73"/>
      <c r="F217" s="73"/>
      <c r="G217" s="73"/>
      <c r="H217" s="73"/>
      <c r="I217" s="73"/>
      <c r="J217" s="73"/>
    </row>
    <row r="218" spans="1:10" s="75" customFormat="1" ht="12.75">
      <c r="A218" s="118" t="s">
        <v>137</v>
      </c>
      <c r="B218" s="118"/>
      <c r="C218" s="118"/>
      <c r="D218" s="119"/>
      <c r="E218" s="49"/>
      <c r="F218" s="49"/>
      <c r="G218" s="49"/>
      <c r="H218" s="49"/>
      <c r="I218" s="49"/>
      <c r="J218" s="49"/>
    </row>
    <row r="219" spans="1:10" s="41" customFormat="1" ht="12.75">
      <c r="A219" s="35"/>
      <c r="B219" s="79"/>
      <c r="C219" s="43"/>
      <c r="D219" s="42"/>
      <c r="E219" s="37"/>
      <c r="F219" s="37"/>
      <c r="G219" s="37">
        <f>F219*E219</f>
        <v>0</v>
      </c>
      <c r="H219" s="37"/>
      <c r="I219" s="37"/>
      <c r="J219" s="37"/>
    </row>
    <row r="220" spans="1:10" s="41" customFormat="1" ht="12.75">
      <c r="A220" s="35"/>
      <c r="B220" s="79"/>
      <c r="C220" s="43"/>
      <c r="D220" s="42"/>
      <c r="E220" s="37"/>
      <c r="F220" s="37"/>
      <c r="G220" s="37">
        <f>F220*E220</f>
        <v>0</v>
      </c>
      <c r="H220" s="37"/>
      <c r="I220" s="37"/>
      <c r="J220" s="37"/>
    </row>
    <row r="221" spans="1:10" s="41" customFormat="1" ht="12.75">
      <c r="A221" s="35"/>
      <c r="B221" s="79"/>
      <c r="C221" s="43"/>
      <c r="D221" s="42"/>
      <c r="E221" s="37"/>
      <c r="F221" s="37"/>
      <c r="G221" s="37">
        <f>F221*E221</f>
        <v>0</v>
      </c>
      <c r="H221" s="37"/>
      <c r="I221" s="37"/>
      <c r="J221" s="37"/>
    </row>
    <row r="222" spans="1:10" s="75" customFormat="1" ht="12.75">
      <c r="A222" s="115"/>
      <c r="B222" s="117" t="s">
        <v>311</v>
      </c>
      <c r="C222" s="115" t="str">
        <f>A218</f>
        <v xml:space="preserve">     Stavební díl : 731 - Ústřední vytápění</v>
      </c>
      <c r="D222" s="116"/>
      <c r="E222" s="74"/>
      <c r="F222" s="74"/>
      <c r="G222" s="74"/>
      <c r="H222" s="74">
        <f>SUM(G219:G221)</f>
        <v>0</v>
      </c>
      <c r="I222" s="74"/>
      <c r="J222" s="74"/>
    </row>
    <row r="223" spans="1:10" s="41" customFormat="1" ht="12.75">
      <c r="A223" s="120"/>
      <c r="B223" s="120"/>
      <c r="C223" s="120"/>
      <c r="D223" s="121"/>
      <c r="E223" s="73"/>
      <c r="F223" s="73"/>
      <c r="G223" s="73"/>
      <c r="H223" s="73"/>
      <c r="I223" s="73"/>
      <c r="J223" s="73"/>
    </row>
    <row r="224" spans="1:10" s="75" customFormat="1" ht="12.75">
      <c r="A224" s="118" t="s">
        <v>136</v>
      </c>
      <c r="B224" s="118"/>
      <c r="C224" s="118"/>
      <c r="D224" s="119"/>
      <c r="E224" s="49"/>
      <c r="F224" s="49"/>
      <c r="G224" s="49"/>
      <c r="H224" s="49"/>
      <c r="I224" s="49"/>
      <c r="J224" s="49"/>
    </row>
    <row r="225" spans="1:10" s="41" customFormat="1" ht="12.75">
      <c r="A225" s="35"/>
      <c r="B225" s="79"/>
      <c r="C225" s="43"/>
      <c r="D225" s="42"/>
      <c r="E225" s="37"/>
      <c r="F225" s="37"/>
      <c r="G225" s="37">
        <f>F225*E225</f>
        <v>0</v>
      </c>
      <c r="H225" s="37"/>
      <c r="I225" s="37"/>
      <c r="J225" s="37"/>
    </row>
    <row r="226" spans="1:10" s="41" customFormat="1" ht="12.75">
      <c r="A226" s="35"/>
      <c r="B226" s="79"/>
      <c r="C226" s="43"/>
      <c r="D226" s="42"/>
      <c r="E226" s="37"/>
      <c r="F226" s="37"/>
      <c r="G226" s="37">
        <f>F226*E226</f>
        <v>0</v>
      </c>
      <c r="H226" s="37"/>
      <c r="I226" s="37"/>
      <c r="J226" s="37"/>
    </row>
    <row r="227" spans="1:10" s="41" customFormat="1" ht="12.75">
      <c r="A227" s="35"/>
      <c r="B227" s="79"/>
      <c r="C227" s="43"/>
      <c r="D227" s="42"/>
      <c r="E227" s="37"/>
      <c r="F227" s="37"/>
      <c r="G227" s="37">
        <f>F227*E227</f>
        <v>0</v>
      </c>
      <c r="H227" s="37"/>
      <c r="I227" s="37"/>
      <c r="J227" s="37"/>
    </row>
    <row r="228" spans="1:10" s="75" customFormat="1" ht="12.75">
      <c r="A228" s="115"/>
      <c r="B228" s="117" t="s">
        <v>311</v>
      </c>
      <c r="C228" s="115" t="str">
        <f>A224</f>
        <v xml:space="preserve">     Stavební díl : 762 - Konstrukce tesařské</v>
      </c>
      <c r="D228" s="116"/>
      <c r="E228" s="74"/>
      <c r="F228" s="74"/>
      <c r="G228" s="74"/>
      <c r="H228" s="74">
        <f>SUM(G225:G227)</f>
        <v>0</v>
      </c>
      <c r="I228" s="74"/>
      <c r="J228" s="74"/>
    </row>
    <row r="229" spans="1:10" s="41" customFormat="1" ht="12.75">
      <c r="A229" s="120"/>
      <c r="B229" s="120"/>
      <c r="C229" s="120"/>
      <c r="D229" s="121"/>
      <c r="E229" s="73"/>
      <c r="F229" s="73"/>
      <c r="G229" s="73"/>
      <c r="H229" s="73"/>
      <c r="I229" s="73"/>
      <c r="J229" s="73"/>
    </row>
    <row r="230" spans="1:10" s="75" customFormat="1" ht="12.75">
      <c r="A230" s="118" t="s">
        <v>113</v>
      </c>
      <c r="B230" s="118"/>
      <c r="C230" s="118"/>
      <c r="D230" s="119"/>
      <c r="E230" s="37"/>
      <c r="F230" s="37"/>
      <c r="G230" s="37"/>
      <c r="H230" s="49"/>
      <c r="I230" s="49"/>
      <c r="J230" s="49"/>
    </row>
    <row r="231" spans="1:10" s="75" customFormat="1" ht="26.4">
      <c r="A231" s="115"/>
      <c r="B231" s="48" t="s">
        <v>171</v>
      </c>
      <c r="C231" s="40" t="s">
        <v>461</v>
      </c>
      <c r="D231" s="35" t="s">
        <v>306</v>
      </c>
      <c r="E231" s="37"/>
      <c r="F231" s="37">
        <v>553.86</v>
      </c>
      <c r="G231" s="37">
        <f>F231*E231</f>
        <v>0</v>
      </c>
      <c r="H231" s="74"/>
      <c r="I231" s="74"/>
      <c r="J231" s="74"/>
    </row>
    <row r="232" spans="1:10" s="75" customFormat="1" ht="26.4">
      <c r="A232" s="115"/>
      <c r="B232" s="48" t="s">
        <v>172</v>
      </c>
      <c r="C232" s="40" t="s">
        <v>462</v>
      </c>
      <c r="D232" s="35" t="s">
        <v>306</v>
      </c>
      <c r="E232" s="37"/>
      <c r="F232" s="37">
        <v>519.5880000000001</v>
      </c>
      <c r="G232" s="37">
        <f>F232*E232</f>
        <v>0</v>
      </c>
      <c r="H232" s="74"/>
      <c r="I232" s="74"/>
      <c r="J232" s="74"/>
    </row>
    <row r="233" spans="1:10" s="75" customFormat="1" ht="12.75">
      <c r="A233" s="115"/>
      <c r="B233" s="48" t="s">
        <v>173</v>
      </c>
      <c r="C233" s="40" t="s">
        <v>174</v>
      </c>
      <c r="D233" s="35" t="s">
        <v>306</v>
      </c>
      <c r="E233" s="37"/>
      <c r="F233" s="37">
        <v>45</v>
      </c>
      <c r="G233" s="37">
        <f>F233*E233</f>
        <v>0</v>
      </c>
      <c r="H233" s="74"/>
      <c r="I233" s="74"/>
      <c r="J233" s="74"/>
    </row>
    <row r="234" spans="1:10" s="75" customFormat="1" ht="12.75">
      <c r="A234" s="115"/>
      <c r="B234" s="48" t="s">
        <v>175</v>
      </c>
      <c r="C234" s="40" t="s">
        <v>460</v>
      </c>
      <c r="D234" s="35" t="s">
        <v>277</v>
      </c>
      <c r="E234" s="37"/>
      <c r="F234" s="37">
        <v>1200</v>
      </c>
      <c r="G234" s="37">
        <f>F234*E234</f>
        <v>0</v>
      </c>
      <c r="H234" s="74"/>
      <c r="I234" s="74"/>
      <c r="J234" s="74"/>
    </row>
    <row r="235" spans="1:10" s="75" customFormat="1" ht="12.75">
      <c r="A235" s="115"/>
      <c r="B235" s="117" t="s">
        <v>311</v>
      </c>
      <c r="C235" s="115" t="str">
        <f>A230</f>
        <v xml:space="preserve">     Stavební díl : 763 - Montované konstrukce - dřevostavby, sádrokartony</v>
      </c>
      <c r="D235" s="116"/>
      <c r="E235" s="74"/>
      <c r="F235" s="74"/>
      <c r="G235" s="74"/>
      <c r="H235" s="74">
        <f>SUM(G230:G234)</f>
        <v>0</v>
      </c>
      <c r="I235" s="74"/>
      <c r="J235" s="74"/>
    </row>
    <row r="236" spans="1:10" s="41" customFormat="1" ht="12.75">
      <c r="A236" s="120"/>
      <c r="B236" s="120"/>
      <c r="C236" s="120"/>
      <c r="D236" s="121"/>
      <c r="E236" s="73"/>
      <c r="F236" s="73"/>
      <c r="G236" s="73"/>
      <c r="H236" s="73"/>
      <c r="I236" s="73"/>
      <c r="J236" s="73"/>
    </row>
    <row r="237" spans="1:10" s="75" customFormat="1" ht="12.75">
      <c r="A237" s="118" t="s">
        <v>133</v>
      </c>
      <c r="B237" s="118"/>
      <c r="C237" s="118"/>
      <c r="D237" s="119"/>
      <c r="E237" s="49"/>
      <c r="F237" s="49"/>
      <c r="G237" s="49"/>
      <c r="H237" s="49"/>
      <c r="I237" s="49"/>
      <c r="J237" s="49"/>
    </row>
    <row r="238" spans="1:10" s="41" customFormat="1" ht="12.75">
      <c r="A238" s="36"/>
      <c r="B238" s="4" t="s">
        <v>7</v>
      </c>
      <c r="C238" s="5" t="s">
        <v>391</v>
      </c>
      <c r="D238" s="4" t="s">
        <v>212</v>
      </c>
      <c r="E238" s="37"/>
      <c r="F238" s="37">
        <f>261*1.2</f>
        <v>313.2</v>
      </c>
      <c r="G238" s="37">
        <f>F238*E238</f>
        <v>0</v>
      </c>
      <c r="H238" s="37"/>
      <c r="I238" s="37"/>
      <c r="J238" s="37"/>
    </row>
    <row r="239" spans="1:10" s="41" customFormat="1" ht="12.75">
      <c r="A239" s="36"/>
      <c r="B239" s="4" t="s">
        <v>8</v>
      </c>
      <c r="C239" s="5" t="s">
        <v>390</v>
      </c>
      <c r="D239" s="4" t="s">
        <v>212</v>
      </c>
      <c r="E239" s="37"/>
      <c r="F239" s="37">
        <v>196</v>
      </c>
      <c r="G239" s="37">
        <f>F239*E239</f>
        <v>0</v>
      </c>
      <c r="H239" s="37"/>
      <c r="I239" s="37"/>
      <c r="J239" s="37"/>
    </row>
    <row r="240" spans="1:10" s="41" customFormat="1" ht="12.75">
      <c r="A240" s="36"/>
      <c r="B240" s="4" t="s">
        <v>9</v>
      </c>
      <c r="C240" s="5" t="s">
        <v>389</v>
      </c>
      <c r="D240" s="4" t="s">
        <v>212</v>
      </c>
      <c r="E240" s="37"/>
      <c r="F240" s="37">
        <f>197*1.05</f>
        <v>206.85000000000002</v>
      </c>
      <c r="G240" s="37">
        <f>F240*E240</f>
        <v>0</v>
      </c>
      <c r="H240" s="37"/>
      <c r="I240" s="37"/>
      <c r="J240" s="37"/>
    </row>
    <row r="241" spans="1:10" s="41" customFormat="1" ht="12.75">
      <c r="A241" s="36"/>
      <c r="B241" s="4" t="s">
        <v>10</v>
      </c>
      <c r="C241" s="5" t="s">
        <v>388</v>
      </c>
      <c r="D241" s="4" t="s">
        <v>212</v>
      </c>
      <c r="E241" s="37"/>
      <c r="F241" s="37">
        <f>376*1.2</f>
        <v>451.2</v>
      </c>
      <c r="G241" s="37">
        <f>F241*E241</f>
        <v>0</v>
      </c>
      <c r="H241" s="37"/>
      <c r="I241" s="37"/>
      <c r="J241" s="37"/>
    </row>
    <row r="242" spans="1:10" s="41" customFormat="1" ht="12.75">
      <c r="A242" s="36"/>
      <c r="B242" s="4" t="s">
        <v>11</v>
      </c>
      <c r="C242" s="5" t="s">
        <v>387</v>
      </c>
      <c r="D242" s="4" t="s">
        <v>277</v>
      </c>
      <c r="E242" s="37"/>
      <c r="F242" s="37">
        <f>510*1.2</f>
        <v>612</v>
      </c>
      <c r="G242" s="37">
        <f>F242*E242</f>
        <v>0</v>
      </c>
      <c r="H242" s="37"/>
      <c r="I242" s="37"/>
      <c r="J242" s="37"/>
    </row>
    <row r="243" spans="1:10" s="75" customFormat="1" ht="12.75">
      <c r="A243" s="115"/>
      <c r="B243" s="117" t="s">
        <v>311</v>
      </c>
      <c r="C243" s="115" t="str">
        <f>A237</f>
        <v xml:space="preserve">     Stavební díl : 764 - Konstrukce klempířské</v>
      </c>
      <c r="D243" s="116"/>
      <c r="E243" s="74"/>
      <c r="F243" s="74"/>
      <c r="G243" s="74"/>
      <c r="H243" s="74">
        <f>SUM(G238:G242)</f>
        <v>0</v>
      </c>
      <c r="I243" s="74"/>
      <c r="J243" s="74"/>
    </row>
    <row r="244" spans="1:10" s="41" customFormat="1" ht="12.75">
      <c r="A244" s="120"/>
      <c r="B244" s="120"/>
      <c r="C244" s="120"/>
      <c r="D244" s="121"/>
      <c r="E244" s="73"/>
      <c r="F244" s="73"/>
      <c r="G244" s="73"/>
      <c r="H244" s="73"/>
      <c r="I244" s="73"/>
      <c r="J244" s="73"/>
    </row>
    <row r="245" spans="1:10" s="75" customFormat="1" ht="12.75">
      <c r="A245" s="118" t="s">
        <v>135</v>
      </c>
      <c r="B245" s="118"/>
      <c r="C245" s="118"/>
      <c r="D245" s="119"/>
      <c r="E245" s="49"/>
      <c r="F245" s="49"/>
      <c r="G245" s="49"/>
      <c r="H245" s="49"/>
      <c r="I245" s="49"/>
      <c r="J245" s="49"/>
    </row>
    <row r="246" spans="1:10" s="41" customFormat="1" ht="12.75">
      <c r="A246" s="35"/>
      <c r="B246" s="79"/>
      <c r="C246" s="43"/>
      <c r="D246" s="42"/>
      <c r="E246" s="37"/>
      <c r="F246" s="37"/>
      <c r="G246" s="37">
        <f>F246*E246</f>
        <v>0</v>
      </c>
      <c r="H246" s="37"/>
      <c r="I246" s="37"/>
      <c r="J246" s="37"/>
    </row>
    <row r="247" spans="1:10" s="41" customFormat="1" ht="12.75">
      <c r="A247" s="35"/>
      <c r="B247" s="79"/>
      <c r="C247" s="43"/>
      <c r="D247" s="42"/>
      <c r="E247" s="37"/>
      <c r="F247" s="37"/>
      <c r="G247" s="37">
        <f>F247*E247</f>
        <v>0</v>
      </c>
      <c r="H247" s="37"/>
      <c r="I247" s="37"/>
      <c r="J247" s="37"/>
    </row>
    <row r="248" spans="1:10" s="41" customFormat="1" ht="12.75">
      <c r="A248" s="35"/>
      <c r="B248" s="79"/>
      <c r="C248" s="43"/>
      <c r="D248" s="42"/>
      <c r="E248" s="37"/>
      <c r="F248" s="37"/>
      <c r="G248" s="37">
        <f>F248*E248</f>
        <v>0</v>
      </c>
      <c r="H248" s="37"/>
      <c r="I248" s="37"/>
      <c r="J248" s="37"/>
    </row>
    <row r="249" spans="1:10" s="75" customFormat="1" ht="12.75">
      <c r="A249" s="115"/>
      <c r="B249" s="117" t="s">
        <v>311</v>
      </c>
      <c r="C249" s="115" t="str">
        <f>A245</f>
        <v xml:space="preserve">     Stavební díl : 765 - Krytiny tvrdé</v>
      </c>
      <c r="D249" s="116"/>
      <c r="E249" s="74"/>
      <c r="F249" s="74"/>
      <c r="G249" s="74"/>
      <c r="H249" s="74">
        <f>SUM(G246:G248)</f>
        <v>0</v>
      </c>
      <c r="I249" s="74"/>
      <c r="J249" s="74"/>
    </row>
    <row r="250" spans="1:10" s="41" customFormat="1" ht="12.75">
      <c r="A250" s="120"/>
      <c r="B250" s="120"/>
      <c r="C250" s="120"/>
      <c r="D250" s="121"/>
      <c r="E250" s="73"/>
      <c r="F250" s="73"/>
      <c r="G250" s="73"/>
      <c r="H250" s="73"/>
      <c r="I250" s="73"/>
      <c r="J250" s="73"/>
    </row>
    <row r="251" spans="1:10" s="75" customFormat="1" ht="12.75">
      <c r="A251" s="118" t="s">
        <v>132</v>
      </c>
      <c r="B251" s="118"/>
      <c r="C251" s="118"/>
      <c r="D251" s="119"/>
      <c r="E251" s="49"/>
      <c r="F251" s="49"/>
      <c r="G251" s="49"/>
      <c r="H251" s="49"/>
      <c r="I251" s="49"/>
      <c r="J251" s="49"/>
    </row>
    <row r="252" spans="1:10" s="124" customFormat="1" ht="12.75">
      <c r="A252" s="123"/>
      <c r="B252" s="4" t="s">
        <v>300</v>
      </c>
      <c r="C252" s="5" t="s">
        <v>434</v>
      </c>
      <c r="D252" s="4" t="s">
        <v>277</v>
      </c>
      <c r="E252" s="37"/>
      <c r="F252" s="37">
        <v>20000</v>
      </c>
      <c r="G252" s="37">
        <f aca="true" t="shared" si="7" ref="G252:G258">F252*E252</f>
        <v>0</v>
      </c>
      <c r="H252" s="37"/>
      <c r="I252" s="37"/>
      <c r="J252" s="37"/>
    </row>
    <row r="253" spans="1:10" s="124" customFormat="1" ht="26.4">
      <c r="A253" s="123"/>
      <c r="B253" s="35" t="s">
        <v>299</v>
      </c>
      <c r="C253" s="40" t="s">
        <v>435</v>
      </c>
      <c r="D253" s="35" t="s">
        <v>277</v>
      </c>
      <c r="E253" s="37"/>
      <c r="F253" s="37">
        <v>6500</v>
      </c>
      <c r="G253" s="37">
        <f t="shared" si="7"/>
        <v>0</v>
      </c>
      <c r="H253" s="37"/>
      <c r="I253" s="37"/>
      <c r="J253" s="37"/>
    </row>
    <row r="254" spans="1:10" s="124" customFormat="1" ht="26.4">
      <c r="A254" s="123"/>
      <c r="B254" s="35" t="s">
        <v>263</v>
      </c>
      <c r="C254" s="40" t="s">
        <v>436</v>
      </c>
      <c r="D254" s="35" t="s">
        <v>277</v>
      </c>
      <c r="E254" s="37"/>
      <c r="F254" s="37">
        <v>5500</v>
      </c>
      <c r="G254" s="37">
        <f t="shared" si="7"/>
        <v>0</v>
      </c>
      <c r="H254" s="37"/>
      <c r="I254" s="37"/>
      <c r="J254" s="37"/>
    </row>
    <row r="255" spans="1:10" s="41" customFormat="1" ht="26.4">
      <c r="A255" s="36"/>
      <c r="B255" s="35" t="s">
        <v>264</v>
      </c>
      <c r="C255" s="40" t="s">
        <v>437</v>
      </c>
      <c r="D255" s="35" t="s">
        <v>277</v>
      </c>
      <c r="E255" s="37"/>
      <c r="F255" s="37">
        <v>5500</v>
      </c>
      <c r="G255" s="37">
        <f t="shared" si="7"/>
        <v>0</v>
      </c>
      <c r="H255" s="37"/>
      <c r="I255" s="37"/>
      <c r="J255" s="37"/>
    </row>
    <row r="256" spans="1:10" s="41" customFormat="1" ht="12.75">
      <c r="A256" s="36"/>
      <c r="B256" s="35" t="s">
        <v>265</v>
      </c>
      <c r="C256" s="40" t="s">
        <v>392</v>
      </c>
      <c r="D256" s="35" t="s">
        <v>212</v>
      </c>
      <c r="E256" s="37"/>
      <c r="F256" s="37">
        <v>765</v>
      </c>
      <c r="G256" s="37">
        <f t="shared" si="7"/>
        <v>0</v>
      </c>
      <c r="H256" s="37"/>
      <c r="I256" s="37"/>
      <c r="J256" s="37"/>
    </row>
    <row r="257" spans="1:10" s="124" customFormat="1" ht="26.4">
      <c r="A257" s="123"/>
      <c r="B257" s="35" t="s">
        <v>299</v>
      </c>
      <c r="C257" s="40" t="s">
        <v>438</v>
      </c>
      <c r="D257" s="35" t="s">
        <v>277</v>
      </c>
      <c r="E257" s="37"/>
      <c r="F257" s="37">
        <v>10500</v>
      </c>
      <c r="G257" s="37">
        <f t="shared" si="7"/>
        <v>0</v>
      </c>
      <c r="H257" s="37"/>
      <c r="I257" s="37"/>
      <c r="J257" s="37"/>
    </row>
    <row r="258" spans="1:10" s="124" customFormat="1" ht="12.75">
      <c r="A258" s="123"/>
      <c r="B258" s="35" t="s">
        <v>263</v>
      </c>
      <c r="C258" s="40" t="s">
        <v>440</v>
      </c>
      <c r="D258" s="35" t="s">
        <v>277</v>
      </c>
      <c r="E258" s="37"/>
      <c r="F258" s="37">
        <v>2600</v>
      </c>
      <c r="G258" s="37">
        <f t="shared" si="7"/>
        <v>0</v>
      </c>
      <c r="H258" s="37"/>
      <c r="I258" s="37"/>
      <c r="J258" s="37"/>
    </row>
    <row r="259" spans="1:10" s="75" customFormat="1" ht="12.75">
      <c r="A259" s="115"/>
      <c r="B259" s="117" t="s">
        <v>311</v>
      </c>
      <c r="C259" s="115" t="str">
        <f>A251</f>
        <v xml:space="preserve">     Stavební díl : 766 - Konstrukce truhlářské</v>
      </c>
      <c r="D259" s="116"/>
      <c r="E259" s="74"/>
      <c r="F259" s="74"/>
      <c r="G259" s="74"/>
      <c r="H259" s="74">
        <f>SUM(G252:G258)</f>
        <v>0</v>
      </c>
      <c r="I259" s="74"/>
      <c r="J259" s="74"/>
    </row>
    <row r="260" spans="1:10" s="41" customFormat="1" ht="12.75">
      <c r="A260" s="120"/>
      <c r="B260" s="120"/>
      <c r="C260" s="120"/>
      <c r="D260" s="121"/>
      <c r="E260" s="73"/>
      <c r="F260" s="73"/>
      <c r="G260" s="73"/>
      <c r="H260" s="73"/>
      <c r="I260" s="73"/>
      <c r="J260" s="73"/>
    </row>
    <row r="261" spans="1:10" s="75" customFormat="1" ht="12.75">
      <c r="A261" s="118" t="s">
        <v>134</v>
      </c>
      <c r="B261" s="118"/>
      <c r="C261" s="118"/>
      <c r="D261" s="119"/>
      <c r="E261" s="49"/>
      <c r="F261" s="49"/>
      <c r="G261" s="49"/>
      <c r="H261" s="37"/>
      <c r="I261" s="37"/>
      <c r="J261" s="37"/>
    </row>
    <row r="262" spans="1:10" s="41" customFormat="1" ht="12.75">
      <c r="A262" s="36"/>
      <c r="B262" s="4" t="s">
        <v>397</v>
      </c>
      <c r="C262" s="5" t="s">
        <v>407</v>
      </c>
      <c r="D262" s="4" t="s">
        <v>277</v>
      </c>
      <c r="E262" s="37"/>
      <c r="F262" s="37">
        <v>2130</v>
      </c>
      <c r="G262" s="126">
        <f aca="true" t="shared" si="8" ref="G262:G275">F262*E262</f>
        <v>0</v>
      </c>
      <c r="H262" s="37"/>
      <c r="I262" s="37"/>
      <c r="J262" s="37"/>
    </row>
    <row r="263" spans="1:10" s="41" customFormat="1" ht="12.75">
      <c r="A263" s="36"/>
      <c r="B263" s="4" t="s">
        <v>398</v>
      </c>
      <c r="C263" s="5" t="s">
        <v>408</v>
      </c>
      <c r="D263" s="4" t="s">
        <v>277</v>
      </c>
      <c r="E263" s="37"/>
      <c r="F263" s="37">
        <v>77922</v>
      </c>
      <c r="G263" s="41">
        <f t="shared" si="8"/>
        <v>0</v>
      </c>
      <c r="H263" s="37"/>
      <c r="I263" s="37"/>
      <c r="J263" s="37"/>
    </row>
    <row r="264" spans="1:10" s="41" customFormat="1" ht="12.75">
      <c r="A264" s="36"/>
      <c r="B264" s="4" t="s">
        <v>399</v>
      </c>
      <c r="C264" s="5" t="s">
        <v>409</v>
      </c>
      <c r="D264" s="4" t="s">
        <v>277</v>
      </c>
      <c r="E264" s="37"/>
      <c r="F264" s="37">
        <v>2468</v>
      </c>
      <c r="G264" s="37">
        <f t="shared" si="8"/>
        <v>0</v>
      </c>
      <c r="H264" s="37"/>
      <c r="I264" s="37"/>
      <c r="J264" s="37"/>
    </row>
    <row r="265" spans="1:10" s="41" customFormat="1" ht="12.75">
      <c r="A265" s="36"/>
      <c r="B265" s="4" t="s">
        <v>400</v>
      </c>
      <c r="C265" s="5" t="s">
        <v>410</v>
      </c>
      <c r="D265" s="4" t="s">
        <v>277</v>
      </c>
      <c r="E265" s="37"/>
      <c r="F265" s="37">
        <v>947</v>
      </c>
      <c r="G265" s="37">
        <f t="shared" si="8"/>
        <v>0</v>
      </c>
      <c r="H265" s="37"/>
      <c r="I265" s="37"/>
      <c r="J265" s="37"/>
    </row>
    <row r="266" spans="1:10" s="41" customFormat="1" ht="12.75">
      <c r="A266" s="36"/>
      <c r="B266" s="4" t="s">
        <v>401</v>
      </c>
      <c r="C266" s="5" t="s">
        <v>411</v>
      </c>
      <c r="D266" s="4" t="s">
        <v>306</v>
      </c>
      <c r="E266" s="37"/>
      <c r="F266" s="37">
        <v>4968</v>
      </c>
      <c r="G266" s="37">
        <f t="shared" si="8"/>
        <v>0</v>
      </c>
      <c r="H266" s="37"/>
      <c r="I266" s="37"/>
      <c r="J266" s="37"/>
    </row>
    <row r="267" spans="1:10" s="41" customFormat="1" ht="12.75">
      <c r="A267" s="36"/>
      <c r="B267" s="4" t="s">
        <v>402</v>
      </c>
      <c r="C267" s="5" t="s">
        <v>412</v>
      </c>
      <c r="D267" s="4" t="s">
        <v>277</v>
      </c>
      <c r="E267" s="37"/>
      <c r="F267" s="37">
        <v>25000</v>
      </c>
      <c r="G267" s="37">
        <f t="shared" si="8"/>
        <v>0</v>
      </c>
      <c r="H267" s="37"/>
      <c r="I267" s="37"/>
      <c r="J267" s="37"/>
    </row>
    <row r="268" spans="1:10" s="41" customFormat="1" ht="12.75">
      <c r="A268" s="36"/>
      <c r="B268" s="4" t="s">
        <v>403</v>
      </c>
      <c r="C268" s="5" t="s">
        <v>413</v>
      </c>
      <c r="D268" s="4" t="s">
        <v>212</v>
      </c>
      <c r="E268" s="37"/>
      <c r="F268" s="37">
        <v>1450</v>
      </c>
      <c r="G268" s="37">
        <f t="shared" si="8"/>
        <v>0</v>
      </c>
      <c r="H268" s="37"/>
      <c r="I268" s="37"/>
      <c r="J268" s="37"/>
    </row>
    <row r="269" spans="1:10" s="41" customFormat="1" ht="12.75">
      <c r="A269" s="36"/>
      <c r="B269" s="4" t="s">
        <v>404</v>
      </c>
      <c r="C269" s="5" t="s">
        <v>414</v>
      </c>
      <c r="D269" s="4" t="s">
        <v>212</v>
      </c>
      <c r="E269" s="37"/>
      <c r="F269" s="37">
        <v>2840</v>
      </c>
      <c r="G269" s="37">
        <f t="shared" si="8"/>
        <v>0</v>
      </c>
      <c r="H269" s="37"/>
      <c r="I269" s="37"/>
      <c r="J269" s="37"/>
    </row>
    <row r="270" spans="1:10" s="41" customFormat="1" ht="12.75">
      <c r="A270" s="36"/>
      <c r="B270" s="4" t="s">
        <v>405</v>
      </c>
      <c r="C270" s="5" t="s">
        <v>415</v>
      </c>
      <c r="D270" s="4" t="s">
        <v>277</v>
      </c>
      <c r="E270" s="37"/>
      <c r="F270" s="37">
        <v>999</v>
      </c>
      <c r="G270" s="37">
        <f t="shared" si="8"/>
        <v>0</v>
      </c>
      <c r="H270" s="37"/>
      <c r="I270" s="37"/>
      <c r="J270" s="37"/>
    </row>
    <row r="271" spans="1:10" s="41" customFormat="1" ht="12.75">
      <c r="A271" s="36"/>
      <c r="B271" s="4" t="s">
        <v>205</v>
      </c>
      <c r="C271" s="5" t="s">
        <v>459</v>
      </c>
      <c r="D271" s="4" t="s">
        <v>306</v>
      </c>
      <c r="E271" s="37"/>
      <c r="F271" s="37">
        <f>171031/2.4/2.15</f>
        <v>33145.542635658916</v>
      </c>
      <c r="G271" s="37">
        <f t="shared" si="8"/>
        <v>0</v>
      </c>
      <c r="H271" s="37"/>
      <c r="I271" s="37"/>
      <c r="J271" s="37"/>
    </row>
    <row r="272" spans="1:10" s="41" customFormat="1" ht="26.4">
      <c r="A272" s="36"/>
      <c r="B272" s="4" t="s">
        <v>206</v>
      </c>
      <c r="C272" s="5" t="s">
        <v>184</v>
      </c>
      <c r="D272" s="4" t="s">
        <v>212</v>
      </c>
      <c r="E272" s="37"/>
      <c r="F272" s="37">
        <v>3200</v>
      </c>
      <c r="G272" s="37">
        <f t="shared" si="8"/>
        <v>0</v>
      </c>
      <c r="H272" s="37"/>
      <c r="I272" s="37"/>
      <c r="J272" s="37"/>
    </row>
    <row r="273" spans="1:10" s="41" customFormat="1" ht="12.75">
      <c r="A273" s="36"/>
      <c r="B273" s="4" t="s">
        <v>207</v>
      </c>
      <c r="C273" s="5" t="s">
        <v>185</v>
      </c>
      <c r="D273" s="4" t="s">
        <v>212</v>
      </c>
      <c r="E273" s="37"/>
      <c r="F273" s="37">
        <v>4862</v>
      </c>
      <c r="G273" s="37">
        <f t="shared" si="8"/>
        <v>0</v>
      </c>
      <c r="H273" s="37"/>
      <c r="I273" s="37"/>
      <c r="J273" s="37"/>
    </row>
    <row r="274" spans="1:10" s="41" customFormat="1" ht="12.75">
      <c r="A274" s="36"/>
      <c r="B274" s="4" t="s">
        <v>208</v>
      </c>
      <c r="C274" s="5" t="s">
        <v>186</v>
      </c>
      <c r="D274" s="4" t="s">
        <v>212</v>
      </c>
      <c r="E274" s="37"/>
      <c r="F274" s="37">
        <f>1300*1.15</f>
        <v>1494.9999999999998</v>
      </c>
      <c r="G274" s="37">
        <f t="shared" si="8"/>
        <v>0</v>
      </c>
      <c r="H274" s="37"/>
      <c r="I274" s="37"/>
      <c r="J274" s="37"/>
    </row>
    <row r="275" spans="1:10" s="41" customFormat="1" ht="12.75">
      <c r="A275" s="36"/>
      <c r="B275" s="4" t="s">
        <v>338</v>
      </c>
      <c r="C275" s="5" t="s">
        <v>187</v>
      </c>
      <c r="D275" s="4" t="s">
        <v>212</v>
      </c>
      <c r="E275" s="37"/>
      <c r="F275" s="37">
        <v>3737</v>
      </c>
      <c r="G275" s="37">
        <f t="shared" si="8"/>
        <v>0</v>
      </c>
      <c r="H275" s="37"/>
      <c r="I275" s="37"/>
      <c r="J275" s="37"/>
    </row>
    <row r="276" spans="1:10" s="75" customFormat="1" ht="12.75">
      <c r="A276" s="115"/>
      <c r="B276" s="117" t="s">
        <v>311</v>
      </c>
      <c r="C276" s="115" t="str">
        <f>A261</f>
        <v xml:space="preserve">     Stavební díl : 767 - Konstrukce kovové</v>
      </c>
      <c r="D276" s="116"/>
      <c r="E276" s="74"/>
      <c r="F276" s="74"/>
      <c r="G276" s="74"/>
      <c r="H276" s="74">
        <f>SUM(G262:G275)</f>
        <v>0</v>
      </c>
      <c r="I276" s="74"/>
      <c r="J276" s="74"/>
    </row>
    <row r="277" spans="1:10" s="41" customFormat="1" ht="12.75">
      <c r="A277" s="120"/>
      <c r="B277" s="120"/>
      <c r="C277" s="120"/>
      <c r="D277" s="121"/>
      <c r="E277" s="73"/>
      <c r="F277" s="73"/>
      <c r="G277" s="73"/>
      <c r="H277" s="73"/>
      <c r="I277" s="73"/>
      <c r="J277" s="73"/>
    </row>
    <row r="278" spans="1:10" s="75" customFormat="1" ht="12.75">
      <c r="A278" s="118" t="s">
        <v>131</v>
      </c>
      <c r="B278" s="118"/>
      <c r="C278" s="118"/>
      <c r="D278" s="119"/>
      <c r="E278" s="49"/>
      <c r="F278" s="49"/>
      <c r="G278" s="49"/>
      <c r="H278" s="49"/>
      <c r="I278" s="49"/>
      <c r="J278" s="49"/>
    </row>
    <row r="279" spans="1:10" s="41" customFormat="1" ht="39.6">
      <c r="A279" s="35"/>
      <c r="B279" s="4" t="s">
        <v>294</v>
      </c>
      <c r="C279" s="5" t="s">
        <v>393</v>
      </c>
      <c r="D279" s="4" t="s">
        <v>306</v>
      </c>
      <c r="E279" s="37"/>
      <c r="F279" s="37">
        <v>3030</v>
      </c>
      <c r="G279" s="37">
        <f>F279*E279</f>
        <v>0</v>
      </c>
      <c r="H279" s="37"/>
      <c r="I279" s="37"/>
      <c r="J279" s="37"/>
    </row>
    <row r="280" spans="1:10" s="75" customFormat="1" ht="12.75">
      <c r="A280" s="115"/>
      <c r="B280" s="117" t="s">
        <v>311</v>
      </c>
      <c r="C280" s="115" t="str">
        <f>A278</f>
        <v xml:space="preserve">     Stavební díl : 768 - Výplně otvorů</v>
      </c>
      <c r="D280" s="116"/>
      <c r="E280" s="74"/>
      <c r="F280" s="74"/>
      <c r="G280" s="74"/>
      <c r="H280" s="74">
        <f>SUM(G279:G279)</f>
        <v>0</v>
      </c>
      <c r="I280" s="74"/>
      <c r="J280" s="74"/>
    </row>
    <row r="281" spans="1:10" s="41" customFormat="1" ht="12.75">
      <c r="A281" s="120"/>
      <c r="B281" s="120"/>
      <c r="C281" s="120"/>
      <c r="D281" s="121"/>
      <c r="E281" s="73"/>
      <c r="F281" s="73"/>
      <c r="G281" s="73"/>
      <c r="H281" s="73"/>
      <c r="I281" s="73"/>
      <c r="J281" s="73"/>
    </row>
    <row r="282" spans="1:10" s="75" customFormat="1" ht="12.75">
      <c r="A282" s="118" t="s">
        <v>122</v>
      </c>
      <c r="B282" s="118"/>
      <c r="C282" s="118"/>
      <c r="D282" s="119"/>
      <c r="E282" s="49"/>
      <c r="F282" s="49"/>
      <c r="G282" s="49"/>
      <c r="H282" s="49"/>
      <c r="I282" s="49"/>
      <c r="J282" s="49"/>
    </row>
    <row r="283" spans="1:10" s="41" customFormat="1" ht="12.75">
      <c r="A283" s="35"/>
      <c r="B283" s="78">
        <v>781471107</v>
      </c>
      <c r="C283" s="5" t="s">
        <v>14</v>
      </c>
      <c r="D283" s="4" t="s">
        <v>306</v>
      </c>
      <c r="E283" s="37"/>
      <c r="F283" s="37">
        <v>403</v>
      </c>
      <c r="G283" s="37">
        <f>F283*E283</f>
        <v>0</v>
      </c>
      <c r="H283" s="37"/>
      <c r="I283" s="37"/>
      <c r="J283" s="37"/>
    </row>
    <row r="284" spans="1:10" s="41" customFormat="1" ht="12.75">
      <c r="A284" s="35"/>
      <c r="B284" s="78">
        <v>597600001</v>
      </c>
      <c r="C284" s="5" t="s">
        <v>180</v>
      </c>
      <c r="D284" s="4" t="s">
        <v>306</v>
      </c>
      <c r="E284" s="37"/>
      <c r="F284" s="37">
        <v>400</v>
      </c>
      <c r="G284" s="37">
        <f>F284*E284</f>
        <v>0</v>
      </c>
      <c r="H284" s="37"/>
      <c r="I284" s="37"/>
      <c r="J284" s="37"/>
    </row>
    <row r="285" spans="1:10" s="41" customFormat="1" ht="12.75">
      <c r="A285" s="35"/>
      <c r="B285" s="78">
        <v>771470000</v>
      </c>
      <c r="C285" s="5" t="s">
        <v>181</v>
      </c>
      <c r="D285" s="4" t="s">
        <v>292</v>
      </c>
      <c r="E285" s="37"/>
      <c r="F285" s="37">
        <v>68</v>
      </c>
      <c r="G285" s="37">
        <f>F285*E285</f>
        <v>0</v>
      </c>
      <c r="H285" s="37"/>
      <c r="I285" s="37"/>
      <c r="J285" s="37"/>
    </row>
    <row r="286" spans="1:10" s="41" customFormat="1" ht="12.75">
      <c r="A286" s="129"/>
      <c r="B286" s="130"/>
      <c r="C286" s="131" t="s">
        <v>360</v>
      </c>
      <c r="D286" s="132"/>
      <c r="E286" s="133"/>
      <c r="F286" s="133"/>
      <c r="G286" s="133"/>
      <c r="H286" s="133"/>
      <c r="I286" s="133"/>
      <c r="J286" s="37"/>
    </row>
    <row r="287" spans="1:10" s="41" customFormat="1" ht="12.75">
      <c r="A287" s="35"/>
      <c r="B287" s="46" t="s">
        <v>253</v>
      </c>
      <c r="C287" s="5" t="s">
        <v>351</v>
      </c>
      <c r="D287" s="4" t="s">
        <v>306</v>
      </c>
      <c r="E287" s="37"/>
      <c r="F287" s="37">
        <v>398</v>
      </c>
      <c r="G287" s="37">
        <f>F287*E287</f>
        <v>0</v>
      </c>
      <c r="H287" s="37"/>
      <c r="I287" s="37" t="s">
        <v>360</v>
      </c>
      <c r="J287" s="37"/>
    </row>
    <row r="288" spans="1:10" s="41" customFormat="1" ht="12.75">
      <c r="A288" s="35"/>
      <c r="B288" s="46" t="s">
        <v>256</v>
      </c>
      <c r="C288" s="5" t="s">
        <v>352</v>
      </c>
      <c r="D288" s="4" t="s">
        <v>212</v>
      </c>
      <c r="E288" s="37"/>
      <c r="F288" s="37">
        <v>74</v>
      </c>
      <c r="G288" s="37">
        <f>F288*E288</f>
        <v>0</v>
      </c>
      <c r="H288" s="37"/>
      <c r="I288" s="37" t="s">
        <v>360</v>
      </c>
      <c r="J288" s="37"/>
    </row>
    <row r="289" spans="1:10" s="41" customFormat="1" ht="12.75">
      <c r="A289" s="35"/>
      <c r="B289" s="46" t="s">
        <v>330</v>
      </c>
      <c r="C289" s="5" t="s">
        <v>353</v>
      </c>
      <c r="D289" s="4" t="s">
        <v>306</v>
      </c>
      <c r="E289" s="37"/>
      <c r="F289" s="37">
        <v>450</v>
      </c>
      <c r="G289" s="37">
        <f>F289*E289</f>
        <v>0</v>
      </c>
      <c r="H289" s="37"/>
      <c r="I289" s="37" t="s">
        <v>360</v>
      </c>
      <c r="J289" s="37"/>
    </row>
    <row r="290" spans="1:10" s="41" customFormat="1" ht="12.75">
      <c r="A290" s="129"/>
      <c r="B290" s="130"/>
      <c r="C290" s="131" t="s">
        <v>361</v>
      </c>
      <c r="D290" s="132"/>
      <c r="E290" s="133"/>
      <c r="F290" s="133"/>
      <c r="G290" s="133"/>
      <c r="H290" s="133"/>
      <c r="I290" s="133"/>
      <c r="J290" s="37"/>
    </row>
    <row r="291" spans="1:10" s="41" customFormat="1" ht="12.75">
      <c r="A291" s="35"/>
      <c r="B291" s="46" t="s">
        <v>253</v>
      </c>
      <c r="C291" s="5" t="s">
        <v>351</v>
      </c>
      <c r="D291" s="4" t="s">
        <v>306</v>
      </c>
      <c r="E291" s="37"/>
      <c r="F291" s="37">
        <v>398</v>
      </c>
      <c r="G291" s="37">
        <f>F291*E291</f>
        <v>0</v>
      </c>
      <c r="H291" s="37"/>
      <c r="I291" s="37" t="s">
        <v>361</v>
      </c>
      <c r="J291" s="37"/>
    </row>
    <row r="292" spans="1:10" s="41" customFormat="1" ht="12.75">
      <c r="A292" s="35"/>
      <c r="B292" s="46" t="s">
        <v>256</v>
      </c>
      <c r="C292" s="5" t="s">
        <v>352</v>
      </c>
      <c r="D292" s="4" t="s">
        <v>212</v>
      </c>
      <c r="E292" s="37"/>
      <c r="F292" s="37">
        <v>74</v>
      </c>
      <c r="G292" s="37">
        <f>F292*E292</f>
        <v>0</v>
      </c>
      <c r="H292" s="37"/>
      <c r="I292" s="37" t="s">
        <v>361</v>
      </c>
      <c r="J292" s="37"/>
    </row>
    <row r="293" spans="1:10" s="41" customFormat="1" ht="12.75">
      <c r="A293" s="35"/>
      <c r="B293" s="46" t="s">
        <v>330</v>
      </c>
      <c r="C293" s="5" t="s">
        <v>353</v>
      </c>
      <c r="D293" s="4" t="s">
        <v>306</v>
      </c>
      <c r="E293" s="37"/>
      <c r="F293" s="37">
        <v>450</v>
      </c>
      <c r="G293" s="37">
        <f>F293*E293</f>
        <v>0</v>
      </c>
      <c r="H293" s="37"/>
      <c r="I293" s="37" t="s">
        <v>361</v>
      </c>
      <c r="J293" s="37"/>
    </row>
    <row r="294" spans="1:10" s="41" customFormat="1" ht="12.75">
      <c r="A294" s="129"/>
      <c r="B294" s="130"/>
      <c r="C294" s="131" t="s">
        <v>362</v>
      </c>
      <c r="D294" s="132"/>
      <c r="E294" s="133"/>
      <c r="F294" s="133"/>
      <c r="G294" s="133"/>
      <c r="H294" s="133"/>
      <c r="I294" s="133"/>
      <c r="J294" s="37"/>
    </row>
    <row r="295" spans="1:10" s="41" customFormat="1" ht="12.75">
      <c r="A295" s="35"/>
      <c r="B295" s="46" t="s">
        <v>252</v>
      </c>
      <c r="C295" s="5" t="s">
        <v>224</v>
      </c>
      <c r="D295" s="4" t="s">
        <v>306</v>
      </c>
      <c r="E295" s="37"/>
      <c r="F295" s="37">
        <v>398</v>
      </c>
      <c r="G295" s="37">
        <f>F295*E295</f>
        <v>0</v>
      </c>
      <c r="H295" s="37"/>
      <c r="I295" s="37" t="s">
        <v>362</v>
      </c>
      <c r="J295" s="37"/>
    </row>
    <row r="296" spans="1:10" s="41" customFormat="1" ht="12.75">
      <c r="A296" s="35"/>
      <c r="B296" s="46" t="s">
        <v>211</v>
      </c>
      <c r="C296" s="5" t="s">
        <v>225</v>
      </c>
      <c r="D296" s="4" t="s">
        <v>212</v>
      </c>
      <c r="E296" s="37"/>
      <c r="F296" s="37">
        <v>74</v>
      </c>
      <c r="G296" s="37">
        <f>F296*E296</f>
        <v>0</v>
      </c>
      <c r="H296" s="37"/>
      <c r="I296" s="37" t="s">
        <v>362</v>
      </c>
      <c r="J296" s="37"/>
    </row>
    <row r="297" spans="1:10" s="41" customFormat="1" ht="12.75">
      <c r="A297" s="35"/>
      <c r="B297" s="46" t="s">
        <v>329</v>
      </c>
      <c r="C297" s="5" t="s">
        <v>168</v>
      </c>
      <c r="D297" s="4" t="s">
        <v>306</v>
      </c>
      <c r="E297" s="37"/>
      <c r="F297" s="37">
        <v>400</v>
      </c>
      <c r="G297" s="37">
        <f>F297*E297</f>
        <v>0</v>
      </c>
      <c r="H297" s="37"/>
      <c r="I297" s="37" t="s">
        <v>362</v>
      </c>
      <c r="J297" s="37"/>
    </row>
    <row r="298" spans="1:10" s="41" customFormat="1" ht="12.75">
      <c r="A298" s="129"/>
      <c r="B298" s="130"/>
      <c r="C298" s="131" t="s">
        <v>363</v>
      </c>
      <c r="D298" s="132"/>
      <c r="E298" s="133"/>
      <c r="F298" s="133"/>
      <c r="G298" s="133"/>
      <c r="H298" s="133"/>
      <c r="I298" s="133"/>
      <c r="J298" s="37"/>
    </row>
    <row r="299" spans="1:10" s="41" customFormat="1" ht="12.75">
      <c r="A299" s="35"/>
      <c r="B299" s="46" t="s">
        <v>251</v>
      </c>
      <c r="C299" s="5" t="s">
        <v>348</v>
      </c>
      <c r="D299" s="4" t="s">
        <v>306</v>
      </c>
      <c r="E299" s="37"/>
      <c r="F299" s="37">
        <v>989</v>
      </c>
      <c r="G299" s="37">
        <f>F299*E299</f>
        <v>0</v>
      </c>
      <c r="H299" s="37"/>
      <c r="I299" s="37" t="s">
        <v>363</v>
      </c>
      <c r="J299" s="37"/>
    </row>
    <row r="300" spans="1:10" s="41" customFormat="1" ht="12.75">
      <c r="A300" s="35"/>
      <c r="B300" s="46" t="s">
        <v>210</v>
      </c>
      <c r="C300" s="5" t="s">
        <v>349</v>
      </c>
      <c r="D300" s="4" t="s">
        <v>212</v>
      </c>
      <c r="E300" s="37"/>
      <c r="F300" s="37">
        <v>98</v>
      </c>
      <c r="G300" s="37">
        <f>F300*E300</f>
        <v>0</v>
      </c>
      <c r="H300" s="37"/>
      <c r="I300" s="37" t="s">
        <v>363</v>
      </c>
      <c r="J300" s="37"/>
    </row>
    <row r="301" spans="1:10" s="41" customFormat="1" ht="12.75">
      <c r="A301" s="35"/>
      <c r="B301" s="46" t="s">
        <v>328</v>
      </c>
      <c r="C301" s="5" t="s">
        <v>350</v>
      </c>
      <c r="D301" s="4" t="s">
        <v>306</v>
      </c>
      <c r="E301" s="37"/>
      <c r="F301" s="37">
        <v>850</v>
      </c>
      <c r="G301" s="37">
        <f>F301*E301</f>
        <v>0</v>
      </c>
      <c r="H301" s="37"/>
      <c r="I301" s="37" t="s">
        <v>363</v>
      </c>
      <c r="J301" s="37"/>
    </row>
    <row r="302" spans="1:10" s="41" customFormat="1" ht="12.75">
      <c r="A302" s="129"/>
      <c r="B302" s="130"/>
      <c r="C302" s="131" t="s">
        <v>377</v>
      </c>
      <c r="D302" s="132"/>
      <c r="E302" s="133"/>
      <c r="F302" s="133"/>
      <c r="G302" s="133"/>
      <c r="H302" s="133"/>
      <c r="I302" s="133"/>
      <c r="J302" s="37"/>
    </row>
    <row r="303" spans="1:10" s="41" customFormat="1" ht="12.75">
      <c r="A303" s="35"/>
      <c r="B303" s="46" t="s">
        <v>335</v>
      </c>
      <c r="C303" s="5" t="s">
        <v>367</v>
      </c>
      <c r="D303" s="4" t="s">
        <v>306</v>
      </c>
      <c r="E303" s="37"/>
      <c r="F303" s="37">
        <v>398</v>
      </c>
      <c r="G303" s="37">
        <f>F303*E303</f>
        <v>0</v>
      </c>
      <c r="H303" s="37"/>
      <c r="I303" s="37" t="s">
        <v>377</v>
      </c>
      <c r="J303" s="37"/>
    </row>
    <row r="304" spans="1:10" s="41" customFormat="1" ht="12.75">
      <c r="A304" s="35"/>
      <c r="B304" s="46" t="s">
        <v>336</v>
      </c>
      <c r="C304" s="5" t="s">
        <v>368</v>
      </c>
      <c r="D304" s="4" t="s">
        <v>212</v>
      </c>
      <c r="E304" s="37"/>
      <c r="F304" s="37">
        <v>74</v>
      </c>
      <c r="G304" s="37">
        <f>F304*E304</f>
        <v>0</v>
      </c>
      <c r="H304" s="37"/>
      <c r="I304" s="37" t="s">
        <v>377</v>
      </c>
      <c r="J304" s="37"/>
    </row>
    <row r="305" spans="1:10" s="41" customFormat="1" ht="12.75">
      <c r="A305" s="35"/>
      <c r="B305" s="46" t="s">
        <v>337</v>
      </c>
      <c r="C305" s="5" t="s">
        <v>366</v>
      </c>
      <c r="D305" s="4" t="s">
        <v>306</v>
      </c>
      <c r="E305" s="37"/>
      <c r="F305" s="37">
        <v>550</v>
      </c>
      <c r="G305" s="37">
        <f>F305*E305</f>
        <v>0</v>
      </c>
      <c r="H305" s="37"/>
      <c r="I305" s="37" t="s">
        <v>377</v>
      </c>
      <c r="J305" s="37"/>
    </row>
    <row r="306" spans="1:10" s="41" customFormat="1" ht="12.75">
      <c r="A306" s="129"/>
      <c r="B306" s="130"/>
      <c r="C306" s="131" t="s">
        <v>375</v>
      </c>
      <c r="D306" s="132"/>
      <c r="E306" s="133"/>
      <c r="F306" s="133"/>
      <c r="G306" s="133"/>
      <c r="H306" s="133"/>
      <c r="I306" s="133"/>
      <c r="J306" s="37"/>
    </row>
    <row r="307" spans="1:10" s="41" customFormat="1" ht="12.75">
      <c r="A307" s="35"/>
      <c r="B307" s="46" t="s">
        <v>335</v>
      </c>
      <c r="C307" s="5" t="s">
        <v>367</v>
      </c>
      <c r="D307" s="4" t="s">
        <v>306</v>
      </c>
      <c r="E307" s="37"/>
      <c r="F307" s="37">
        <v>398</v>
      </c>
      <c r="G307" s="37">
        <f>F307*E307</f>
        <v>0</v>
      </c>
      <c r="H307" s="37"/>
      <c r="I307" s="37" t="s">
        <v>375</v>
      </c>
      <c r="J307" s="37"/>
    </row>
    <row r="308" spans="1:10" s="41" customFormat="1" ht="12.75">
      <c r="A308" s="35"/>
      <c r="B308" s="46" t="s">
        <v>336</v>
      </c>
      <c r="C308" s="5" t="s">
        <v>368</v>
      </c>
      <c r="D308" s="4" t="s">
        <v>212</v>
      </c>
      <c r="E308" s="37"/>
      <c r="F308" s="37">
        <v>74</v>
      </c>
      <c r="G308" s="37">
        <f>F308*E308</f>
        <v>0</v>
      </c>
      <c r="H308" s="37"/>
      <c r="I308" s="37" t="s">
        <v>375</v>
      </c>
      <c r="J308" s="37"/>
    </row>
    <row r="309" spans="1:10" s="41" customFormat="1" ht="12.75">
      <c r="A309" s="35"/>
      <c r="B309" s="46" t="s">
        <v>337</v>
      </c>
      <c r="C309" s="5" t="s">
        <v>366</v>
      </c>
      <c r="D309" s="4" t="s">
        <v>306</v>
      </c>
      <c r="E309" s="37"/>
      <c r="F309" s="37">
        <v>550</v>
      </c>
      <c r="G309" s="37">
        <f>F309*E309</f>
        <v>0</v>
      </c>
      <c r="H309" s="37"/>
      <c r="I309" s="37" t="s">
        <v>375</v>
      </c>
      <c r="J309" s="37"/>
    </row>
    <row r="310" spans="1:10" s="75" customFormat="1" ht="12.75">
      <c r="A310" s="115"/>
      <c r="B310" s="117" t="s">
        <v>311</v>
      </c>
      <c r="C310" s="115" t="str">
        <f>A282</f>
        <v xml:space="preserve">     Stavební díl : 771 - Dlažby a obklady keramické</v>
      </c>
      <c r="D310" s="116"/>
      <c r="E310" s="74"/>
      <c r="F310" s="74"/>
      <c r="G310" s="74"/>
      <c r="H310" s="74">
        <f>SUM(G283:G309)</f>
        <v>0</v>
      </c>
      <c r="I310" s="74"/>
      <c r="J310" s="74"/>
    </row>
    <row r="311" spans="1:10" s="41" customFormat="1" ht="12.75">
      <c r="A311" s="120"/>
      <c r="B311" s="120"/>
      <c r="C311" s="120"/>
      <c r="D311" s="121"/>
      <c r="E311" s="73"/>
      <c r="F311" s="73"/>
      <c r="G311" s="73"/>
      <c r="H311" s="73"/>
      <c r="I311" s="73"/>
      <c r="J311" s="73"/>
    </row>
    <row r="312" spans="1:10" s="75" customFormat="1" ht="12.75">
      <c r="A312" s="118" t="s">
        <v>130</v>
      </c>
      <c r="B312" s="118"/>
      <c r="C312" s="118"/>
      <c r="D312" s="119"/>
      <c r="E312" s="49"/>
      <c r="F312" s="49"/>
      <c r="G312" s="49"/>
      <c r="H312" s="49"/>
      <c r="I312" s="49"/>
      <c r="J312" s="49"/>
    </row>
    <row r="313" spans="1:10" s="41" customFormat="1" ht="12.75">
      <c r="A313" s="35"/>
      <c r="B313" s="79"/>
      <c r="C313" s="43"/>
      <c r="D313" s="42"/>
      <c r="E313" s="37"/>
      <c r="F313" s="37"/>
      <c r="G313" s="37">
        <f>F313*E313</f>
        <v>0</v>
      </c>
      <c r="H313" s="37"/>
      <c r="I313" s="37"/>
      <c r="J313" s="37"/>
    </row>
    <row r="314" spans="1:10" s="41" customFormat="1" ht="12.75">
      <c r="A314" s="35"/>
      <c r="B314" s="79"/>
      <c r="C314" s="43"/>
      <c r="D314" s="42"/>
      <c r="E314" s="37"/>
      <c r="F314" s="37"/>
      <c r="G314" s="37">
        <f>F314*E314</f>
        <v>0</v>
      </c>
      <c r="H314" s="37"/>
      <c r="I314" s="37"/>
      <c r="J314" s="37"/>
    </row>
    <row r="315" spans="1:10" s="41" customFormat="1" ht="12.75">
      <c r="A315" s="35"/>
      <c r="B315" s="79"/>
      <c r="C315" s="43"/>
      <c r="D315" s="42"/>
      <c r="E315" s="37"/>
      <c r="F315" s="37"/>
      <c r="G315" s="37">
        <f>F315*E315</f>
        <v>0</v>
      </c>
      <c r="H315" s="37"/>
      <c r="I315" s="37"/>
      <c r="J315" s="37"/>
    </row>
    <row r="316" spans="1:10" s="75" customFormat="1" ht="12.75">
      <c r="A316" s="115"/>
      <c r="B316" s="117" t="s">
        <v>311</v>
      </c>
      <c r="C316" s="115" t="str">
        <f>A312</f>
        <v xml:space="preserve">     Stavební díl : 773 - Podlahy teracové</v>
      </c>
      <c r="D316" s="116"/>
      <c r="E316" s="74"/>
      <c r="F316" s="74"/>
      <c r="G316" s="74"/>
      <c r="H316" s="74">
        <f>SUM(G313:G315)</f>
        <v>0</v>
      </c>
      <c r="I316" s="74"/>
      <c r="J316" s="74"/>
    </row>
    <row r="317" spans="1:10" s="41" customFormat="1" ht="12.75">
      <c r="A317" s="120"/>
      <c r="B317" s="120"/>
      <c r="C317" s="120"/>
      <c r="D317" s="121"/>
      <c r="E317" s="73"/>
      <c r="F317" s="73"/>
      <c r="G317" s="73"/>
      <c r="H317" s="73"/>
      <c r="I317" s="73"/>
      <c r="J317" s="73"/>
    </row>
    <row r="318" spans="1:10" s="75" customFormat="1" ht="12.75">
      <c r="A318" s="118" t="s">
        <v>129</v>
      </c>
      <c r="B318" s="118"/>
      <c r="C318" s="118"/>
      <c r="D318" s="119"/>
      <c r="E318" s="49"/>
      <c r="F318" s="49"/>
      <c r="G318" s="49"/>
      <c r="H318" s="49"/>
      <c r="I318" s="49"/>
      <c r="J318" s="49"/>
    </row>
    <row r="319" spans="1:10" s="41" customFormat="1" ht="12.75">
      <c r="A319" s="129"/>
      <c r="B319" s="130"/>
      <c r="C319" s="131" t="s">
        <v>359</v>
      </c>
      <c r="D319" s="132"/>
      <c r="E319" s="133"/>
      <c r="F319" s="133"/>
      <c r="G319" s="133"/>
      <c r="H319" s="133"/>
      <c r="I319" s="133"/>
      <c r="J319" s="37"/>
    </row>
    <row r="320" spans="1:10" s="41" customFormat="1" ht="12.75">
      <c r="A320" s="35"/>
      <c r="B320" s="46" t="s">
        <v>331</v>
      </c>
      <c r="C320" s="5" t="s">
        <v>354</v>
      </c>
      <c r="D320" s="35" t="s">
        <v>306</v>
      </c>
      <c r="E320" s="37"/>
      <c r="F320" s="37">
        <v>345</v>
      </c>
      <c r="G320" s="37">
        <f>F320*E320</f>
        <v>0</v>
      </c>
      <c r="H320" s="37"/>
      <c r="I320" s="37" t="s">
        <v>359</v>
      </c>
      <c r="J320" s="37"/>
    </row>
    <row r="321" spans="1:10" s="41" customFormat="1" ht="12.75">
      <c r="A321" s="35"/>
      <c r="B321" s="46" t="s">
        <v>332</v>
      </c>
      <c r="C321" s="5" t="s">
        <v>355</v>
      </c>
      <c r="D321" s="35" t="s">
        <v>306</v>
      </c>
      <c r="E321" s="37"/>
      <c r="F321" s="37">
        <v>500</v>
      </c>
      <c r="G321" s="37">
        <f>F321*E321</f>
        <v>0</v>
      </c>
      <c r="H321" s="37"/>
      <c r="I321" s="37" t="s">
        <v>359</v>
      </c>
      <c r="J321" s="37"/>
    </row>
    <row r="322" spans="1:10" s="41" customFormat="1" ht="12.75">
      <c r="A322" s="35"/>
      <c r="B322" s="46" t="s">
        <v>333</v>
      </c>
      <c r="C322" s="5" t="s">
        <v>356</v>
      </c>
      <c r="D322" s="35" t="s">
        <v>212</v>
      </c>
      <c r="E322" s="37"/>
      <c r="F322" s="37">
        <v>219</v>
      </c>
      <c r="G322" s="37">
        <f>F322*E322</f>
        <v>0</v>
      </c>
      <c r="H322" s="37"/>
      <c r="I322" s="37" t="s">
        <v>359</v>
      </c>
      <c r="J322" s="37"/>
    </row>
    <row r="323" spans="1:10" s="75" customFormat="1" ht="12.75">
      <c r="A323" s="115"/>
      <c r="B323" s="117" t="s">
        <v>311</v>
      </c>
      <c r="C323" s="115" t="str">
        <f>A318</f>
        <v xml:space="preserve">     Stavební díl : 775 - Podlahy dřevěné, vlysové, plovoucí</v>
      </c>
      <c r="D323" s="116"/>
      <c r="E323" s="74"/>
      <c r="F323" s="74"/>
      <c r="G323" s="74"/>
      <c r="H323" s="74">
        <f>SUM(G320:G322)</f>
        <v>0</v>
      </c>
      <c r="I323" s="74"/>
      <c r="J323" s="74"/>
    </row>
    <row r="324" spans="1:10" s="41" customFormat="1" ht="12.75">
      <c r="A324" s="120"/>
      <c r="B324" s="120"/>
      <c r="C324" s="120"/>
      <c r="D324" s="121"/>
      <c r="E324" s="73"/>
      <c r="F324" s="73"/>
      <c r="G324" s="73"/>
      <c r="H324" s="73"/>
      <c r="I324" s="73"/>
      <c r="J324" s="73"/>
    </row>
    <row r="325" spans="1:10" s="75" customFormat="1" ht="12.75">
      <c r="A325" s="118" t="s">
        <v>128</v>
      </c>
      <c r="B325" s="118"/>
      <c r="C325" s="118"/>
      <c r="D325" s="119"/>
      <c r="E325" s="49"/>
      <c r="F325" s="49"/>
      <c r="G325" s="49"/>
      <c r="H325" s="49"/>
      <c r="I325" s="49"/>
      <c r="J325" s="49"/>
    </row>
    <row r="326" spans="1:10" s="41" customFormat="1" ht="12.75">
      <c r="A326" s="35"/>
      <c r="B326" s="46" t="s">
        <v>209</v>
      </c>
      <c r="C326" s="5" t="s">
        <v>357</v>
      </c>
      <c r="D326" s="4" t="s">
        <v>306</v>
      </c>
      <c r="E326" s="37"/>
      <c r="F326" s="37">
        <v>180</v>
      </c>
      <c r="G326" s="37">
        <f>F326*E326</f>
        <v>0</v>
      </c>
      <c r="H326" s="37"/>
      <c r="I326" s="37"/>
      <c r="J326" s="37"/>
    </row>
    <row r="327" spans="1:10" s="41" customFormat="1" ht="12.75">
      <c r="A327" s="35"/>
      <c r="B327" s="46" t="s">
        <v>334</v>
      </c>
      <c r="C327" s="5" t="s">
        <v>358</v>
      </c>
      <c r="D327" s="4" t="s">
        <v>306</v>
      </c>
      <c r="E327" s="37"/>
      <c r="F327" s="37">
        <v>400</v>
      </c>
      <c r="G327" s="37">
        <f>F327*E327</f>
        <v>0</v>
      </c>
      <c r="H327" s="37"/>
      <c r="I327" s="37"/>
      <c r="J327" s="37"/>
    </row>
    <row r="328" spans="1:10" s="41" customFormat="1" ht="12.75">
      <c r="A328" s="35"/>
      <c r="B328" s="46" t="s">
        <v>257</v>
      </c>
      <c r="C328" s="5" t="s">
        <v>226</v>
      </c>
      <c r="D328" s="4" t="s">
        <v>212</v>
      </c>
      <c r="E328" s="37"/>
      <c r="F328" s="37">
        <v>55</v>
      </c>
      <c r="G328" s="37">
        <f>F328*E328</f>
        <v>0</v>
      </c>
      <c r="H328" s="37"/>
      <c r="I328" s="37"/>
      <c r="J328" s="37"/>
    </row>
    <row r="329" spans="1:10" s="41" customFormat="1" ht="12.75">
      <c r="A329" s="129"/>
      <c r="B329" s="130"/>
      <c r="C329" s="131" t="s">
        <v>365</v>
      </c>
      <c r="D329" s="132"/>
      <c r="E329" s="133"/>
      <c r="F329" s="133"/>
      <c r="G329" s="133"/>
      <c r="H329" s="133"/>
      <c r="I329" s="133"/>
      <c r="J329" s="37"/>
    </row>
    <row r="330" spans="1:10" s="41" customFormat="1" ht="12.75">
      <c r="A330" s="35"/>
      <c r="B330" s="46" t="s">
        <v>370</v>
      </c>
      <c r="C330" s="5" t="s">
        <v>369</v>
      </c>
      <c r="D330" s="4" t="s">
        <v>306</v>
      </c>
      <c r="E330" s="37"/>
      <c r="F330" s="37">
        <v>112</v>
      </c>
      <c r="G330" s="37">
        <f>F330*E330</f>
        <v>0</v>
      </c>
      <c r="H330" s="37"/>
      <c r="I330" s="37" t="s">
        <v>365</v>
      </c>
      <c r="J330" s="37"/>
    </row>
    <row r="331" spans="1:10" s="41" customFormat="1" ht="12.75">
      <c r="A331" s="35"/>
      <c r="B331" s="46" t="s">
        <v>371</v>
      </c>
      <c r="C331" s="5" t="s">
        <v>373</v>
      </c>
      <c r="D331" s="4" t="s">
        <v>306</v>
      </c>
      <c r="E331" s="37"/>
      <c r="F331" s="37">
        <v>200</v>
      </c>
      <c r="G331" s="37">
        <f>F331*E331</f>
        <v>0</v>
      </c>
      <c r="H331" s="37"/>
      <c r="I331" s="37" t="s">
        <v>365</v>
      </c>
      <c r="J331" s="37"/>
    </row>
    <row r="332" spans="1:10" s="41" customFormat="1" ht="12.75">
      <c r="A332" s="35"/>
      <c r="B332" s="46" t="s">
        <v>372</v>
      </c>
      <c r="C332" s="5" t="s">
        <v>374</v>
      </c>
      <c r="D332" s="4" t="s">
        <v>212</v>
      </c>
      <c r="E332" s="37"/>
      <c r="F332" s="37">
        <v>55</v>
      </c>
      <c r="G332" s="37">
        <f>F332*E332</f>
        <v>0</v>
      </c>
      <c r="H332" s="37"/>
      <c r="I332" s="37" t="s">
        <v>365</v>
      </c>
      <c r="J332" s="37"/>
    </row>
    <row r="333" spans="1:10" s="75" customFormat="1" ht="12.75">
      <c r="A333" s="115"/>
      <c r="B333" s="117" t="s">
        <v>311</v>
      </c>
      <c r="C333" s="115" t="str">
        <f>A325</f>
        <v xml:space="preserve">     Stavební díl : 776 - Podlahy povlakové</v>
      </c>
      <c r="D333" s="116"/>
      <c r="E333" s="74"/>
      <c r="F333" s="74"/>
      <c r="G333" s="74"/>
      <c r="H333" s="74">
        <f>SUM(G326:G332)</f>
        <v>0</v>
      </c>
      <c r="I333" s="74"/>
      <c r="J333" s="74"/>
    </row>
    <row r="334" spans="1:10" s="41" customFormat="1" ht="12.75">
      <c r="A334" s="120"/>
      <c r="B334" s="120"/>
      <c r="C334" s="120"/>
      <c r="D334" s="121"/>
      <c r="E334" s="73"/>
      <c r="F334" s="73"/>
      <c r="G334" s="73"/>
      <c r="H334" s="73"/>
      <c r="I334" s="73"/>
      <c r="J334" s="73"/>
    </row>
    <row r="335" spans="1:10" s="75" customFormat="1" ht="12.75">
      <c r="A335" s="118" t="s">
        <v>127</v>
      </c>
      <c r="B335" s="118"/>
      <c r="C335" s="118"/>
      <c r="D335" s="119"/>
      <c r="E335" s="49"/>
      <c r="F335" s="49"/>
      <c r="G335" s="49"/>
      <c r="H335" s="49"/>
      <c r="I335" s="49"/>
      <c r="J335" s="49"/>
    </row>
    <row r="336" spans="1:10" s="41" customFormat="1" ht="12.75">
      <c r="A336" s="129"/>
      <c r="B336" s="130"/>
      <c r="C336" s="131" t="s">
        <v>364</v>
      </c>
      <c r="D336" s="132"/>
      <c r="E336" s="133"/>
      <c r="F336" s="133"/>
      <c r="G336" s="133"/>
      <c r="H336" s="133"/>
      <c r="I336" s="133"/>
      <c r="J336" s="37"/>
    </row>
    <row r="337" spans="1:10" s="41" customFormat="1" ht="26.4">
      <c r="A337" s="35"/>
      <c r="B337" s="46">
        <v>777000002</v>
      </c>
      <c r="C337" s="5" t="s">
        <v>458</v>
      </c>
      <c r="D337" s="4" t="s">
        <v>306</v>
      </c>
      <c r="E337" s="37"/>
      <c r="F337" s="37">
        <v>420</v>
      </c>
      <c r="G337" s="37">
        <f>F337*E337</f>
        <v>0</v>
      </c>
      <c r="H337" s="37"/>
      <c r="I337" s="37" t="s">
        <v>364</v>
      </c>
      <c r="J337" s="37"/>
    </row>
    <row r="338" spans="1:10" s="75" customFormat="1" ht="12.75">
      <c r="A338" s="115"/>
      <c r="B338" s="117" t="s">
        <v>311</v>
      </c>
      <c r="C338" s="115" t="str">
        <f>A335</f>
        <v xml:space="preserve">     Stavební díl : 777 - Podlahy lité, syntetické</v>
      </c>
      <c r="D338" s="116"/>
      <c r="E338" s="74"/>
      <c r="F338" s="74"/>
      <c r="G338" s="74"/>
      <c r="H338" s="74">
        <f>SUM(G337)</f>
        <v>0</v>
      </c>
      <c r="I338" s="74"/>
      <c r="J338" s="74"/>
    </row>
    <row r="339" spans="1:10" s="41" customFormat="1" ht="12.75">
      <c r="A339" s="120"/>
      <c r="B339" s="120"/>
      <c r="C339" s="120"/>
      <c r="D339" s="121"/>
      <c r="E339" s="73"/>
      <c r="F339" s="73"/>
      <c r="G339" s="73"/>
      <c r="H339" s="73"/>
      <c r="I339" s="73"/>
      <c r="J339" s="73"/>
    </row>
    <row r="340" spans="1:10" s="75" customFormat="1" ht="12.75">
      <c r="A340" s="118" t="s">
        <v>125</v>
      </c>
      <c r="B340" s="118"/>
      <c r="C340" s="118"/>
      <c r="D340" s="119"/>
      <c r="E340" s="49"/>
      <c r="F340" s="49"/>
      <c r="G340" s="49"/>
      <c r="H340" s="49"/>
      <c r="I340" s="49"/>
      <c r="J340" s="49"/>
    </row>
    <row r="341" spans="1:10" s="41" customFormat="1" ht="12.75">
      <c r="A341" s="35"/>
      <c r="B341" s="79"/>
      <c r="C341" s="43"/>
      <c r="D341" s="42"/>
      <c r="E341" s="37"/>
      <c r="F341" s="37"/>
      <c r="G341" s="37">
        <f>F341*E341</f>
        <v>0</v>
      </c>
      <c r="H341" s="37"/>
      <c r="I341" s="37"/>
      <c r="J341" s="37"/>
    </row>
    <row r="342" spans="1:10" s="41" customFormat="1" ht="12.75">
      <c r="A342" s="35"/>
      <c r="B342" s="79"/>
      <c r="C342" s="43"/>
      <c r="D342" s="42"/>
      <c r="E342" s="37"/>
      <c r="F342" s="37"/>
      <c r="G342" s="37">
        <f>F342*E342</f>
        <v>0</v>
      </c>
      <c r="H342" s="37"/>
      <c r="I342" s="37"/>
      <c r="J342" s="37"/>
    </row>
    <row r="343" spans="1:10" s="41" customFormat="1" ht="12.75">
      <c r="A343" s="35"/>
      <c r="B343" s="79"/>
      <c r="C343" s="43"/>
      <c r="D343" s="42"/>
      <c r="E343" s="37"/>
      <c r="F343" s="37"/>
      <c r="G343" s="37">
        <f>F343*E343</f>
        <v>0</v>
      </c>
      <c r="H343" s="37"/>
      <c r="I343" s="37"/>
      <c r="J343" s="37"/>
    </row>
    <row r="344" spans="1:10" s="75" customFormat="1" ht="12.75">
      <c r="A344" s="115"/>
      <c r="B344" s="117" t="s">
        <v>311</v>
      </c>
      <c r="C344" s="115" t="str">
        <f>A340</f>
        <v xml:space="preserve">     Stavební díl : 782 - Dlažby a obklady kamenné</v>
      </c>
      <c r="D344" s="116"/>
      <c r="E344" s="74"/>
      <c r="F344" s="74"/>
      <c r="G344" s="74"/>
      <c r="H344" s="74">
        <f>SUM(G341:G343)</f>
        <v>0</v>
      </c>
      <c r="I344" s="74"/>
      <c r="J344" s="74"/>
    </row>
    <row r="345" spans="1:10" s="41" customFormat="1" ht="12.75">
      <c r="A345" s="120"/>
      <c r="B345" s="120"/>
      <c r="C345" s="120"/>
      <c r="D345" s="121"/>
      <c r="E345" s="73"/>
      <c r="F345" s="73"/>
      <c r="G345" s="73"/>
      <c r="H345" s="73"/>
      <c r="I345" s="73"/>
      <c r="J345" s="73"/>
    </row>
    <row r="346" spans="1:10" s="75" customFormat="1" ht="12.75">
      <c r="A346" s="118" t="s">
        <v>123</v>
      </c>
      <c r="B346" s="118"/>
      <c r="C346" s="118"/>
      <c r="D346" s="119"/>
      <c r="E346" s="49"/>
      <c r="F346" s="49"/>
      <c r="G346" s="49"/>
      <c r="H346" s="49"/>
      <c r="I346" s="49"/>
      <c r="J346" s="49"/>
    </row>
    <row r="347" spans="1:10" s="41" customFormat="1" ht="12.75">
      <c r="A347" s="35"/>
      <c r="B347" s="79">
        <v>783000000</v>
      </c>
      <c r="C347" s="43" t="s">
        <v>451</v>
      </c>
      <c r="D347" s="42" t="s">
        <v>277</v>
      </c>
      <c r="E347" s="37"/>
      <c r="F347" s="37">
        <v>290</v>
      </c>
      <c r="G347" s="37">
        <f>F347*E347</f>
        <v>0</v>
      </c>
      <c r="H347" s="37"/>
      <c r="I347" s="37"/>
      <c r="J347" s="37"/>
    </row>
    <row r="348" spans="1:10" s="75" customFormat="1" ht="12.75">
      <c r="A348" s="115"/>
      <c r="B348" s="117" t="s">
        <v>311</v>
      </c>
      <c r="C348" s="115" t="str">
        <f>A346</f>
        <v xml:space="preserve">     Stavební díl : 783 - Nátěry</v>
      </c>
      <c r="D348" s="116"/>
      <c r="E348" s="74"/>
      <c r="F348" s="74"/>
      <c r="G348" s="74"/>
      <c r="H348" s="74">
        <f>SUM(G347:G347)</f>
        <v>0</v>
      </c>
      <c r="I348" s="74"/>
      <c r="J348" s="74"/>
    </row>
    <row r="349" spans="1:10" s="41" customFormat="1" ht="12.75">
      <c r="A349" s="120"/>
      <c r="B349" s="120"/>
      <c r="C349" s="120"/>
      <c r="D349" s="121"/>
      <c r="E349" s="73"/>
      <c r="F349" s="73"/>
      <c r="G349" s="73"/>
      <c r="H349" s="73"/>
      <c r="I349" s="73"/>
      <c r="J349" s="73"/>
    </row>
    <row r="350" spans="1:10" s="75" customFormat="1" ht="12.75">
      <c r="A350" s="118" t="s">
        <v>124</v>
      </c>
      <c r="B350" s="118"/>
      <c r="C350" s="118"/>
      <c r="D350" s="119"/>
      <c r="E350" s="49"/>
      <c r="F350" s="49"/>
      <c r="G350" s="49"/>
      <c r="H350" s="49"/>
      <c r="I350" s="49"/>
      <c r="J350" s="49"/>
    </row>
    <row r="351" spans="1:10" s="41" customFormat="1" ht="12.75">
      <c r="A351" s="35"/>
      <c r="B351" s="79">
        <v>784000000</v>
      </c>
      <c r="C351" s="43" t="s">
        <v>452</v>
      </c>
      <c r="D351" s="42" t="s">
        <v>306</v>
      </c>
      <c r="E351" s="37"/>
      <c r="F351" s="37">
        <v>30</v>
      </c>
      <c r="G351" s="37">
        <f>F351*E351</f>
        <v>0</v>
      </c>
      <c r="H351" s="37"/>
      <c r="I351" s="37"/>
      <c r="J351" s="37"/>
    </row>
    <row r="352" spans="1:10" s="41" customFormat="1" ht="12.75">
      <c r="A352" s="35"/>
      <c r="B352" s="79">
        <v>784000000</v>
      </c>
      <c r="C352" s="43" t="s">
        <v>453</v>
      </c>
      <c r="D352" s="42" t="s">
        <v>306</v>
      </c>
      <c r="E352" s="37"/>
      <c r="F352" s="37">
        <v>40</v>
      </c>
      <c r="G352" s="37">
        <f>F352*E352</f>
        <v>0</v>
      </c>
      <c r="H352" s="37"/>
      <c r="I352" s="37"/>
      <c r="J352" s="37"/>
    </row>
    <row r="353" spans="1:10" s="75" customFormat="1" ht="12.75">
      <c r="A353" s="115"/>
      <c r="B353" s="117" t="s">
        <v>311</v>
      </c>
      <c r="C353" s="115" t="str">
        <f>A350</f>
        <v xml:space="preserve">     Stavební díl : 784 - Malby, tapety</v>
      </c>
      <c r="D353" s="116"/>
      <c r="E353" s="74"/>
      <c r="F353" s="74"/>
      <c r="G353" s="74"/>
      <c r="H353" s="74">
        <f>SUM(G351:G352)</f>
        <v>0</v>
      </c>
      <c r="I353" s="74"/>
      <c r="J353" s="74"/>
    </row>
    <row r="354" spans="1:10" s="41" customFormat="1" ht="12.75">
      <c r="A354" s="120"/>
      <c r="B354" s="120"/>
      <c r="C354" s="120"/>
      <c r="D354" s="121"/>
      <c r="E354" s="73"/>
      <c r="F354" s="73"/>
      <c r="G354" s="73"/>
      <c r="H354" s="73"/>
      <c r="I354" s="73"/>
      <c r="J354" s="73"/>
    </row>
    <row r="355" spans="1:10" s="75" customFormat="1" ht="12.75">
      <c r="A355" s="118" t="s">
        <v>126</v>
      </c>
      <c r="B355" s="118"/>
      <c r="C355" s="118"/>
      <c r="D355" s="119"/>
      <c r="E355" s="49"/>
      <c r="F355" s="49"/>
      <c r="G355" s="49"/>
      <c r="H355" s="49"/>
      <c r="I355" s="49"/>
      <c r="J355" s="49"/>
    </row>
    <row r="356" spans="1:10" s="41" customFormat="1" ht="12.75">
      <c r="A356" s="35"/>
      <c r="B356" s="76" t="s">
        <v>296</v>
      </c>
      <c r="C356" s="40" t="s">
        <v>457</v>
      </c>
      <c r="D356" s="35" t="s">
        <v>306</v>
      </c>
      <c r="E356" s="37"/>
      <c r="F356" s="37">
        <v>2800</v>
      </c>
      <c r="G356" s="37">
        <f>F356*E356</f>
        <v>0</v>
      </c>
      <c r="H356" s="37"/>
      <c r="I356" s="37"/>
      <c r="J356" s="37"/>
    </row>
    <row r="357" spans="1:10" s="75" customFormat="1" ht="12.75">
      <c r="A357" s="115"/>
      <c r="B357" s="117" t="s">
        <v>311</v>
      </c>
      <c r="C357" s="115" t="str">
        <f>A355</f>
        <v xml:space="preserve">     Stavební díl : 788 - Protipožární opatření</v>
      </c>
      <c r="D357" s="116"/>
      <c r="E357" s="74"/>
      <c r="F357" s="74"/>
      <c r="G357" s="74"/>
      <c r="H357" s="74">
        <f>SUM(G356:G356)</f>
        <v>0</v>
      </c>
      <c r="I357" s="74"/>
      <c r="J357" s="74"/>
    </row>
    <row r="358" spans="1:10" s="41" customFormat="1" ht="12.75">
      <c r="A358" s="120"/>
      <c r="B358" s="120"/>
      <c r="C358" s="120"/>
      <c r="D358" s="121"/>
      <c r="E358" s="73"/>
      <c r="F358" s="73"/>
      <c r="G358" s="73"/>
      <c r="H358" s="73"/>
      <c r="I358" s="73"/>
      <c r="J358" s="73"/>
    </row>
    <row r="359" spans="1:10" s="75" customFormat="1" ht="12.75">
      <c r="A359" s="118" t="s">
        <v>115</v>
      </c>
      <c r="B359" s="118"/>
      <c r="C359" s="118"/>
      <c r="D359" s="119"/>
      <c r="E359" s="49"/>
      <c r="F359" s="49"/>
      <c r="G359" s="49"/>
      <c r="H359" s="49"/>
      <c r="I359" s="49"/>
      <c r="J359" s="49"/>
    </row>
    <row r="360" spans="1:10" s="41" customFormat="1" ht="26.4">
      <c r="A360" s="35"/>
      <c r="B360" s="47">
        <v>622400002</v>
      </c>
      <c r="C360" s="45" t="s">
        <v>454</v>
      </c>
      <c r="D360" s="35" t="s">
        <v>306</v>
      </c>
      <c r="E360" s="37"/>
      <c r="F360" s="37">
        <v>2310</v>
      </c>
      <c r="G360" s="37">
        <f>F360*E360</f>
        <v>0</v>
      </c>
      <c r="H360" s="37"/>
      <c r="I360" s="37"/>
      <c r="J360" s="37"/>
    </row>
    <row r="361" spans="1:10" s="41" customFormat="1" ht="26.4">
      <c r="A361" s="35"/>
      <c r="B361" s="47">
        <v>622400003</v>
      </c>
      <c r="C361" s="45" t="s">
        <v>455</v>
      </c>
      <c r="D361" s="35" t="s">
        <v>306</v>
      </c>
      <c r="E361" s="37"/>
      <c r="F361" s="37">
        <v>1240</v>
      </c>
      <c r="G361" s="37">
        <f>F361*E361</f>
        <v>0</v>
      </c>
      <c r="H361" s="37"/>
      <c r="I361" s="37"/>
      <c r="J361" s="37"/>
    </row>
    <row r="362" spans="1:10" s="41" customFormat="1" ht="26.4">
      <c r="A362" s="35"/>
      <c r="B362" s="47">
        <v>622400004</v>
      </c>
      <c r="C362" s="45" t="s">
        <v>456</v>
      </c>
      <c r="D362" s="35" t="s">
        <v>306</v>
      </c>
      <c r="E362" s="37"/>
      <c r="F362" s="37">
        <v>1164</v>
      </c>
      <c r="G362" s="37">
        <f>F362*E362</f>
        <v>0</v>
      </c>
      <c r="H362" s="37"/>
      <c r="I362" s="37"/>
      <c r="J362" s="37"/>
    </row>
    <row r="363" spans="1:10" s="75" customFormat="1" ht="12.75">
      <c r="A363" s="115"/>
      <c r="B363" s="117" t="s">
        <v>311</v>
      </c>
      <c r="C363" s="115" t="str">
        <f>A359</f>
        <v xml:space="preserve">     Stavební díl : 789 - Opláštění fasád</v>
      </c>
      <c r="D363" s="116"/>
      <c r="E363" s="74"/>
      <c r="F363" s="74"/>
      <c r="G363" s="74"/>
      <c r="H363" s="74">
        <f>SUM(G360:G362)</f>
        <v>0</v>
      </c>
      <c r="I363" s="74"/>
      <c r="J363" s="74"/>
    </row>
    <row r="364" spans="1:10" s="41" customFormat="1" ht="12.75">
      <c r="A364" s="120"/>
      <c r="B364" s="120"/>
      <c r="C364" s="120"/>
      <c r="D364" s="121"/>
      <c r="E364" s="73"/>
      <c r="F364" s="73"/>
      <c r="G364" s="73"/>
      <c r="H364" s="73"/>
      <c r="I364" s="73"/>
      <c r="J364" s="73"/>
    </row>
    <row r="365" spans="1:10" s="75" customFormat="1" ht="12.75">
      <c r="A365" s="118" t="s">
        <v>120</v>
      </c>
      <c r="B365" s="118"/>
      <c r="C365" s="118"/>
      <c r="D365" s="119"/>
      <c r="E365" s="49"/>
      <c r="F365" s="49"/>
      <c r="G365" s="49"/>
      <c r="H365" s="49"/>
      <c r="I365" s="49"/>
      <c r="J365" s="49"/>
    </row>
    <row r="366" spans="1:10" s="41" customFormat="1" ht="12.75">
      <c r="A366" s="129"/>
      <c r="B366" s="130"/>
      <c r="C366" s="131" t="s">
        <v>481</v>
      </c>
      <c r="D366" s="132"/>
      <c r="E366" s="133"/>
      <c r="F366" s="133"/>
      <c r="G366" s="133"/>
      <c r="H366" s="133"/>
      <c r="I366" s="133"/>
      <c r="J366" s="37"/>
    </row>
    <row r="367" spans="1:10" s="41" customFormat="1" ht="12.75">
      <c r="A367" s="35"/>
      <c r="B367" s="128" t="s">
        <v>266</v>
      </c>
      <c r="C367" s="127" t="s">
        <v>163</v>
      </c>
      <c r="D367" s="128" t="s">
        <v>306</v>
      </c>
      <c r="E367" s="37"/>
      <c r="F367" s="37">
        <v>212</v>
      </c>
      <c r="G367" s="37">
        <f aca="true" t="shared" si="9" ref="G367:G373">F367*E367</f>
        <v>0</v>
      </c>
      <c r="H367" s="37"/>
      <c r="I367" s="37" t="s">
        <v>484</v>
      </c>
      <c r="J367" s="37"/>
    </row>
    <row r="368" spans="1:10" s="41" customFormat="1" ht="12.75">
      <c r="A368" s="35"/>
      <c r="B368" s="128" t="s">
        <v>236</v>
      </c>
      <c r="C368" s="127" t="s">
        <v>164</v>
      </c>
      <c r="D368" s="128" t="s">
        <v>306</v>
      </c>
      <c r="E368" s="37"/>
      <c r="F368" s="37">
        <v>65</v>
      </c>
      <c r="G368" s="37">
        <f t="shared" si="9"/>
        <v>0</v>
      </c>
      <c r="H368" s="37"/>
      <c r="I368" s="37" t="s">
        <v>484</v>
      </c>
      <c r="J368" s="37"/>
    </row>
    <row r="369" spans="1:10" s="41" customFormat="1" ht="12.75">
      <c r="A369" s="35"/>
      <c r="B369" s="46" t="s">
        <v>12</v>
      </c>
      <c r="C369" s="127" t="s">
        <v>166</v>
      </c>
      <c r="D369" s="35" t="s">
        <v>306</v>
      </c>
      <c r="E369" s="37"/>
      <c r="F369" s="37">
        <v>857</v>
      </c>
      <c r="G369" s="37">
        <f t="shared" si="9"/>
        <v>0</v>
      </c>
      <c r="H369" s="37"/>
      <c r="I369" s="37" t="s">
        <v>484</v>
      </c>
      <c r="J369" s="37"/>
    </row>
    <row r="370" spans="1:10" s="41" customFormat="1" ht="12.75">
      <c r="A370" s="35"/>
      <c r="B370" s="46" t="s">
        <v>204</v>
      </c>
      <c r="C370" s="127" t="s">
        <v>165</v>
      </c>
      <c r="D370" s="35" t="s">
        <v>306</v>
      </c>
      <c r="E370" s="37"/>
      <c r="F370" s="37">
        <v>35</v>
      </c>
      <c r="G370" s="37">
        <f t="shared" si="9"/>
        <v>0</v>
      </c>
      <c r="H370" s="37"/>
      <c r="I370" s="37" t="s">
        <v>484</v>
      </c>
      <c r="J370" s="37"/>
    </row>
    <row r="371" spans="1:10" s="41" customFormat="1" ht="26.4">
      <c r="A371" s="35"/>
      <c r="B371" s="128" t="s">
        <v>235</v>
      </c>
      <c r="C371" s="127" t="s">
        <v>486</v>
      </c>
      <c r="D371" s="128" t="s">
        <v>306</v>
      </c>
      <c r="E371" s="37"/>
      <c r="F371" s="37">
        <v>433</v>
      </c>
      <c r="G371" s="37">
        <f t="shared" si="9"/>
        <v>0</v>
      </c>
      <c r="H371" s="37"/>
      <c r="I371" s="37" t="s">
        <v>484</v>
      </c>
      <c r="J371" s="37"/>
    </row>
    <row r="372" spans="1:10" s="41" customFormat="1" ht="26.4">
      <c r="A372" s="35"/>
      <c r="B372" s="128" t="s">
        <v>268</v>
      </c>
      <c r="C372" s="127" t="s">
        <v>487</v>
      </c>
      <c r="D372" s="128" t="s">
        <v>307</v>
      </c>
      <c r="E372" s="37"/>
      <c r="F372" s="37">
        <v>5725</v>
      </c>
      <c r="G372" s="37">
        <f t="shared" si="9"/>
        <v>0</v>
      </c>
      <c r="H372" s="37"/>
      <c r="I372" s="37" t="s">
        <v>484</v>
      </c>
      <c r="J372" s="37"/>
    </row>
    <row r="373" spans="1:10" s="41" customFormat="1" ht="12.75">
      <c r="A373" s="35"/>
      <c r="B373" s="128" t="s">
        <v>261</v>
      </c>
      <c r="C373" s="127" t="s">
        <v>267</v>
      </c>
      <c r="D373" s="128" t="s">
        <v>306</v>
      </c>
      <c r="E373" s="37"/>
      <c r="F373" s="37">
        <v>17.5</v>
      </c>
      <c r="G373" s="37">
        <f t="shared" si="9"/>
        <v>0</v>
      </c>
      <c r="H373" s="37"/>
      <c r="I373" s="37" t="s">
        <v>484</v>
      </c>
      <c r="J373" s="37"/>
    </row>
    <row r="374" spans="1:10" s="41" customFormat="1" ht="12.75">
      <c r="A374" s="129"/>
      <c r="B374" s="130"/>
      <c r="C374" s="131" t="s">
        <v>482</v>
      </c>
      <c r="D374" s="132"/>
      <c r="E374" s="133"/>
      <c r="F374" s="133"/>
      <c r="G374" s="133"/>
      <c r="H374" s="133"/>
      <c r="I374" s="133"/>
      <c r="J374" s="37"/>
    </row>
    <row r="375" spans="1:10" s="41" customFormat="1" ht="26.4">
      <c r="A375" s="35"/>
      <c r="B375" s="46" t="s">
        <v>498</v>
      </c>
      <c r="C375" s="127" t="s">
        <v>499</v>
      </c>
      <c r="D375" s="35" t="s">
        <v>306</v>
      </c>
      <c r="E375" s="37"/>
      <c r="F375" s="37">
        <v>465</v>
      </c>
      <c r="G375" s="37">
        <f aca="true" t="shared" si="10" ref="G375:G382">F375*E375</f>
        <v>0</v>
      </c>
      <c r="H375" s="37"/>
      <c r="I375" s="37" t="s">
        <v>485</v>
      </c>
      <c r="J375" s="37"/>
    </row>
    <row r="376" spans="1:10" s="41" customFormat="1" ht="26.4">
      <c r="A376" s="35"/>
      <c r="B376" s="46" t="s">
        <v>497</v>
      </c>
      <c r="C376" s="127" t="s">
        <v>496</v>
      </c>
      <c r="D376" s="35" t="s">
        <v>306</v>
      </c>
      <c r="E376" s="37"/>
      <c r="F376" s="37">
        <v>185</v>
      </c>
      <c r="G376" s="37">
        <f t="shared" si="10"/>
        <v>0</v>
      </c>
      <c r="H376" s="37"/>
      <c r="I376" s="37" t="s">
        <v>485</v>
      </c>
      <c r="J376" s="37"/>
    </row>
    <row r="377" spans="1:10" s="41" customFormat="1" ht="12.75">
      <c r="A377" s="35"/>
      <c r="B377" s="46" t="s">
        <v>495</v>
      </c>
      <c r="C377" s="127" t="s">
        <v>500</v>
      </c>
      <c r="D377" s="35" t="s">
        <v>306</v>
      </c>
      <c r="E377" s="37"/>
      <c r="F377" s="37">
        <v>55</v>
      </c>
      <c r="G377" s="37">
        <f t="shared" si="10"/>
        <v>0</v>
      </c>
      <c r="H377" s="37"/>
      <c r="I377" s="37" t="s">
        <v>485</v>
      </c>
      <c r="J377" s="37"/>
    </row>
    <row r="378" spans="1:10" s="41" customFormat="1" ht="12.75">
      <c r="A378" s="35"/>
      <c r="B378" s="46" t="s">
        <v>13</v>
      </c>
      <c r="C378" s="127" t="s">
        <v>494</v>
      </c>
      <c r="D378" s="35" t="s">
        <v>306</v>
      </c>
      <c r="E378" s="37"/>
      <c r="F378" s="37">
        <v>235</v>
      </c>
      <c r="G378" s="37">
        <f t="shared" si="10"/>
        <v>0</v>
      </c>
      <c r="H378" s="37"/>
      <c r="I378" s="37" t="s">
        <v>485</v>
      </c>
      <c r="J378" s="37"/>
    </row>
    <row r="379" spans="1:10" s="41" customFormat="1" ht="12.75">
      <c r="A379" s="35"/>
      <c r="B379" s="46" t="s">
        <v>236</v>
      </c>
      <c r="C379" s="127" t="s">
        <v>490</v>
      </c>
      <c r="D379" s="35" t="s">
        <v>306</v>
      </c>
      <c r="E379" s="37"/>
      <c r="F379" s="37">
        <v>59</v>
      </c>
      <c r="G379" s="37">
        <f t="shared" si="10"/>
        <v>0</v>
      </c>
      <c r="H379" s="37"/>
      <c r="I379" s="37" t="s">
        <v>485</v>
      </c>
      <c r="J379" s="37"/>
    </row>
    <row r="380" spans="1:10" s="41" customFormat="1" ht="26.4">
      <c r="A380" s="35"/>
      <c r="B380" s="128" t="s">
        <v>235</v>
      </c>
      <c r="C380" s="127" t="s">
        <v>486</v>
      </c>
      <c r="D380" s="128" t="s">
        <v>306</v>
      </c>
      <c r="E380" s="37"/>
      <c r="F380" s="37">
        <v>433</v>
      </c>
      <c r="G380" s="37">
        <f t="shared" si="10"/>
        <v>0</v>
      </c>
      <c r="H380" s="37"/>
      <c r="I380" s="37" t="s">
        <v>485</v>
      </c>
      <c r="J380" s="37"/>
    </row>
    <row r="381" spans="1:10" s="41" customFormat="1" ht="26.4">
      <c r="A381" s="35"/>
      <c r="B381" s="128" t="s">
        <v>268</v>
      </c>
      <c r="C381" s="127" t="s">
        <v>488</v>
      </c>
      <c r="D381" s="128" t="s">
        <v>307</v>
      </c>
      <c r="E381" s="37"/>
      <c r="F381" s="37">
        <v>5725</v>
      </c>
      <c r="G381" s="37">
        <f t="shared" si="10"/>
        <v>0</v>
      </c>
      <c r="H381" s="37"/>
      <c r="I381" s="37" t="s">
        <v>485</v>
      </c>
      <c r="J381" s="37"/>
    </row>
    <row r="382" spans="1:10" s="41" customFormat="1" ht="12.75">
      <c r="A382" s="35"/>
      <c r="B382" s="128" t="s">
        <v>261</v>
      </c>
      <c r="C382" s="127" t="s">
        <v>267</v>
      </c>
      <c r="D382" s="128" t="s">
        <v>306</v>
      </c>
      <c r="E382" s="37"/>
      <c r="F382" s="37">
        <v>17.5</v>
      </c>
      <c r="G382" s="37">
        <f t="shared" si="10"/>
        <v>0</v>
      </c>
      <c r="H382" s="37"/>
      <c r="I382" s="37" t="s">
        <v>485</v>
      </c>
      <c r="J382" s="37"/>
    </row>
    <row r="383" spans="1:10" s="41" customFormat="1" ht="12.75">
      <c r="A383" s="129"/>
      <c r="B383" s="130"/>
      <c r="C383" s="131" t="s">
        <v>483</v>
      </c>
      <c r="D383" s="132"/>
      <c r="E383" s="133"/>
      <c r="F383" s="133"/>
      <c r="G383" s="133"/>
      <c r="H383" s="133"/>
      <c r="I383" s="133"/>
      <c r="J383" s="37"/>
    </row>
    <row r="384" spans="1:10" s="41" customFormat="1" ht="12.75">
      <c r="A384" s="35"/>
      <c r="B384" s="128" t="s">
        <v>492</v>
      </c>
      <c r="C384" s="127" t="s">
        <v>493</v>
      </c>
      <c r="D384" s="128" t="s">
        <v>306</v>
      </c>
      <c r="E384" s="37"/>
      <c r="F384" s="37">
        <v>1150</v>
      </c>
      <c r="G384" s="37">
        <f aca="true" t="shared" si="11" ref="G384:G389">F384*E384</f>
        <v>0</v>
      </c>
      <c r="H384" s="37"/>
      <c r="I384" s="37" t="s">
        <v>489</v>
      </c>
      <c r="J384" s="37"/>
    </row>
    <row r="385" spans="1:10" s="41" customFormat="1" ht="12.75">
      <c r="A385" s="35"/>
      <c r="B385" s="128" t="s">
        <v>236</v>
      </c>
      <c r="C385" s="127" t="s">
        <v>164</v>
      </c>
      <c r="D385" s="128" t="s">
        <v>306</v>
      </c>
      <c r="E385" s="37"/>
      <c r="F385" s="37">
        <v>65</v>
      </c>
      <c r="G385" s="37">
        <f t="shared" si="11"/>
        <v>0</v>
      </c>
      <c r="H385" s="37"/>
      <c r="I385" s="37" t="s">
        <v>489</v>
      </c>
      <c r="J385" s="37"/>
    </row>
    <row r="386" spans="1:10" s="41" customFormat="1" ht="12.75">
      <c r="A386" s="35"/>
      <c r="B386" s="46" t="s">
        <v>12</v>
      </c>
      <c r="C386" s="127" t="s">
        <v>166</v>
      </c>
      <c r="D386" s="35" t="s">
        <v>306</v>
      </c>
      <c r="E386" s="37"/>
      <c r="F386" s="37">
        <v>857</v>
      </c>
      <c r="G386" s="37">
        <f t="shared" si="11"/>
        <v>0</v>
      </c>
      <c r="H386" s="37"/>
      <c r="I386" s="37" t="s">
        <v>489</v>
      </c>
      <c r="J386" s="37"/>
    </row>
    <row r="387" spans="1:10" s="41" customFormat="1" ht="12.75">
      <c r="A387" s="35"/>
      <c r="B387" s="46" t="s">
        <v>236</v>
      </c>
      <c r="C387" s="127" t="s">
        <v>490</v>
      </c>
      <c r="D387" s="35" t="s">
        <v>306</v>
      </c>
      <c r="E387" s="37"/>
      <c r="F387" s="37">
        <v>59</v>
      </c>
      <c r="G387" s="37">
        <f t="shared" si="11"/>
        <v>0</v>
      </c>
      <c r="H387" s="37"/>
      <c r="I387" s="37" t="s">
        <v>489</v>
      </c>
      <c r="J387" s="37"/>
    </row>
    <row r="388" spans="1:10" s="41" customFormat="1" ht="26.4">
      <c r="A388" s="35"/>
      <c r="B388" s="128" t="s">
        <v>235</v>
      </c>
      <c r="C388" s="127" t="s">
        <v>486</v>
      </c>
      <c r="D388" s="128" t="s">
        <v>306</v>
      </c>
      <c r="E388" s="37"/>
      <c r="F388" s="37">
        <v>433</v>
      </c>
      <c r="G388" s="37">
        <f t="shared" si="11"/>
        <v>0</v>
      </c>
      <c r="H388" s="37"/>
      <c r="I388" s="37" t="s">
        <v>489</v>
      </c>
      <c r="J388" s="37"/>
    </row>
    <row r="389" spans="1:10" s="41" customFormat="1" ht="26.4">
      <c r="A389" s="35"/>
      <c r="B389" s="128" t="s">
        <v>268</v>
      </c>
      <c r="C389" s="127" t="s">
        <v>491</v>
      </c>
      <c r="D389" s="128" t="s">
        <v>307</v>
      </c>
      <c r="E389" s="37"/>
      <c r="F389" s="37">
        <v>5725</v>
      </c>
      <c r="G389" s="37">
        <f t="shared" si="11"/>
        <v>0</v>
      </c>
      <c r="H389" s="37"/>
      <c r="I389" s="37" t="s">
        <v>489</v>
      </c>
      <c r="J389" s="37"/>
    </row>
    <row r="390" spans="1:10" s="75" customFormat="1" ht="12.75">
      <c r="A390" s="115"/>
      <c r="B390" s="117" t="s">
        <v>311</v>
      </c>
      <c r="C390" s="115" t="str">
        <f>A365</f>
        <v xml:space="preserve">     Stavební díl : 790 - Střešní konstrukce kompletizované </v>
      </c>
      <c r="D390" s="116"/>
      <c r="E390" s="74"/>
      <c r="F390" s="74"/>
      <c r="G390" s="74"/>
      <c r="H390" s="74">
        <f>SUM(G383:G389)</f>
        <v>0</v>
      </c>
      <c r="I390" s="74"/>
      <c r="J390" s="74"/>
    </row>
    <row r="391" spans="1:10" s="41" customFormat="1" ht="12.75">
      <c r="A391" s="120"/>
      <c r="B391" s="120"/>
      <c r="C391" s="120"/>
      <c r="D391" s="121"/>
      <c r="E391" s="73"/>
      <c r="F391" s="73"/>
      <c r="G391" s="73"/>
      <c r="H391" s="73"/>
      <c r="I391" s="73"/>
      <c r="J391" s="73"/>
    </row>
    <row r="392" spans="1:10" s="75" customFormat="1" ht="12.75">
      <c r="A392" s="118" t="s">
        <v>121</v>
      </c>
      <c r="B392" s="118"/>
      <c r="C392" s="118"/>
      <c r="D392" s="119"/>
      <c r="E392" s="49"/>
      <c r="F392" s="49"/>
      <c r="G392" s="49"/>
      <c r="H392" s="49"/>
      <c r="I392" s="49"/>
      <c r="J392" s="49"/>
    </row>
    <row r="393" spans="1:10" s="41" customFormat="1" ht="12.75">
      <c r="A393" s="35"/>
      <c r="B393" s="48"/>
      <c r="C393" s="40"/>
      <c r="D393" s="35"/>
      <c r="E393" s="37"/>
      <c r="F393" s="37"/>
      <c r="G393" s="37">
        <f>F393*E393</f>
        <v>0</v>
      </c>
      <c r="H393" s="37"/>
      <c r="I393" s="37"/>
      <c r="J393" s="37"/>
    </row>
    <row r="394" spans="1:10" s="41" customFormat="1" ht="12.75">
      <c r="A394" s="35"/>
      <c r="B394" s="76"/>
      <c r="C394" s="40"/>
      <c r="D394" s="35"/>
      <c r="E394" s="37"/>
      <c r="F394" s="37"/>
      <c r="G394" s="37">
        <f>F394*E394</f>
        <v>0</v>
      </c>
      <c r="H394" s="37"/>
      <c r="I394" s="37"/>
      <c r="J394" s="37"/>
    </row>
    <row r="395" spans="1:10" s="75" customFormat="1" ht="12.75">
      <c r="A395" s="115"/>
      <c r="B395" s="117" t="s">
        <v>311</v>
      </c>
      <c r="C395" s="115" t="str">
        <f>A392</f>
        <v xml:space="preserve">     Stavební díl : 792 - Podhledy</v>
      </c>
      <c r="D395" s="116"/>
      <c r="E395" s="74"/>
      <c r="F395" s="74"/>
      <c r="G395" s="74"/>
      <c r="H395" s="74">
        <f>SUM(G393:G394)</f>
        <v>0</v>
      </c>
      <c r="I395" s="74"/>
      <c r="J395" s="74"/>
    </row>
    <row r="396" spans="1:10" s="41" customFormat="1" ht="12.75">
      <c r="A396" s="120"/>
      <c r="B396" s="120"/>
      <c r="C396" s="120"/>
      <c r="D396" s="121"/>
      <c r="E396" s="73"/>
      <c r="F396" s="73"/>
      <c r="G396" s="73"/>
      <c r="H396" s="73"/>
      <c r="I396" s="73"/>
      <c r="J396" s="73"/>
    </row>
    <row r="397" spans="1:10" s="75" customFormat="1" ht="12.75">
      <c r="A397" s="118" t="s">
        <v>145</v>
      </c>
      <c r="B397" s="118"/>
      <c r="C397" s="118"/>
      <c r="D397" s="119"/>
      <c r="E397" s="49"/>
      <c r="F397" s="49"/>
      <c r="G397" s="49"/>
      <c r="H397" s="49"/>
      <c r="I397" s="49"/>
      <c r="J397" s="49"/>
    </row>
    <row r="398" spans="1:10" s="41" customFormat="1" ht="12.75">
      <c r="A398" s="35"/>
      <c r="B398" s="79"/>
      <c r="C398" s="43"/>
      <c r="D398" s="42"/>
      <c r="E398" s="37"/>
      <c r="F398" s="37"/>
      <c r="G398" s="37">
        <f>F398*E398</f>
        <v>0</v>
      </c>
      <c r="H398" s="37"/>
      <c r="I398" s="37"/>
      <c r="J398" s="37"/>
    </row>
    <row r="399" spans="1:10" s="41" customFormat="1" ht="12.75">
      <c r="A399" s="35"/>
      <c r="B399" s="79"/>
      <c r="C399" s="43"/>
      <c r="D399" s="42"/>
      <c r="E399" s="37"/>
      <c r="F399" s="37"/>
      <c r="G399" s="37">
        <f>F399*E399</f>
        <v>0</v>
      </c>
      <c r="H399" s="37"/>
      <c r="I399" s="37"/>
      <c r="J399" s="37"/>
    </row>
    <row r="400" spans="1:10" s="41" customFormat="1" ht="12.75">
      <c r="A400" s="35"/>
      <c r="B400" s="79"/>
      <c r="C400" s="43"/>
      <c r="D400" s="42"/>
      <c r="E400" s="37"/>
      <c r="F400" s="37"/>
      <c r="G400" s="37">
        <f>F400*E400</f>
        <v>0</v>
      </c>
      <c r="H400" s="37"/>
      <c r="I400" s="37"/>
      <c r="J400" s="37"/>
    </row>
    <row r="401" spans="1:10" s="75" customFormat="1" ht="12.75">
      <c r="A401" s="115"/>
      <c r="B401" s="117" t="s">
        <v>311</v>
      </c>
      <c r="C401" s="115" t="str">
        <f>A397</f>
        <v xml:space="preserve">     Stavební díl : 210 - Elektro - silnoproud, hromosvody</v>
      </c>
      <c r="D401" s="116"/>
      <c r="E401" s="74"/>
      <c r="F401" s="74"/>
      <c r="G401" s="74"/>
      <c r="H401" s="74">
        <f>SUM(G398:G400)</f>
        <v>0</v>
      </c>
      <c r="I401" s="74"/>
      <c r="J401" s="74"/>
    </row>
    <row r="402" spans="1:10" s="41" customFormat="1" ht="12.75">
      <c r="A402" s="120"/>
      <c r="B402" s="120"/>
      <c r="C402" s="120"/>
      <c r="D402" s="121"/>
      <c r="E402" s="73"/>
      <c r="F402" s="73"/>
      <c r="G402" s="73"/>
      <c r="H402" s="73"/>
      <c r="I402" s="73"/>
      <c r="J402" s="73"/>
    </row>
    <row r="403" spans="1:10" s="75" customFormat="1" ht="12.75">
      <c r="A403" s="118" t="s">
        <v>146</v>
      </c>
      <c r="B403" s="118"/>
      <c r="C403" s="118"/>
      <c r="D403" s="119"/>
      <c r="E403" s="49"/>
      <c r="F403" s="49"/>
      <c r="G403" s="49"/>
      <c r="H403" s="49"/>
      <c r="I403" s="49"/>
      <c r="J403" s="49"/>
    </row>
    <row r="404" spans="1:10" s="41" customFormat="1" ht="12.75">
      <c r="A404" s="35"/>
      <c r="B404" s="79"/>
      <c r="C404" s="43"/>
      <c r="D404" s="42"/>
      <c r="E404" s="37"/>
      <c r="F404" s="37"/>
      <c r="G404" s="37">
        <f>F404*E404</f>
        <v>0</v>
      </c>
      <c r="H404" s="37"/>
      <c r="I404" s="37"/>
      <c r="J404" s="37"/>
    </row>
    <row r="405" spans="1:10" s="41" customFormat="1" ht="12.75">
      <c r="A405" s="35"/>
      <c r="B405" s="79"/>
      <c r="C405" s="43"/>
      <c r="D405" s="42"/>
      <c r="E405" s="37"/>
      <c r="F405" s="37"/>
      <c r="G405" s="37">
        <f>F405*E405</f>
        <v>0</v>
      </c>
      <c r="H405" s="37"/>
      <c r="I405" s="37"/>
      <c r="J405" s="37"/>
    </row>
    <row r="406" spans="1:10" s="41" customFormat="1" ht="12.75">
      <c r="A406" s="35"/>
      <c r="B406" s="79"/>
      <c r="C406" s="43"/>
      <c r="D406" s="42"/>
      <c r="E406" s="37"/>
      <c r="F406" s="37"/>
      <c r="G406" s="37">
        <f>F406*E406</f>
        <v>0</v>
      </c>
      <c r="H406" s="37"/>
      <c r="I406" s="37"/>
      <c r="J406" s="37"/>
    </row>
    <row r="407" spans="1:10" s="75" customFormat="1" ht="12.75">
      <c r="A407" s="115"/>
      <c r="B407" s="117" t="s">
        <v>311</v>
      </c>
      <c r="C407" s="115" t="str">
        <f>A403</f>
        <v xml:space="preserve">     Stavební díl : 211 - Elektro slaboproud</v>
      </c>
      <c r="D407" s="116"/>
      <c r="E407" s="74"/>
      <c r="F407" s="74"/>
      <c r="G407" s="74"/>
      <c r="H407" s="74">
        <f>SUM(G404:G406)</f>
        <v>0</v>
      </c>
      <c r="I407" s="74"/>
      <c r="J407" s="74"/>
    </row>
    <row r="408" spans="1:10" s="41" customFormat="1" ht="12.75">
      <c r="A408" s="120"/>
      <c r="B408" s="120"/>
      <c r="C408" s="120"/>
      <c r="D408" s="121"/>
      <c r="E408" s="73"/>
      <c r="F408" s="73"/>
      <c r="G408" s="73"/>
      <c r="H408" s="73"/>
      <c r="I408" s="73"/>
      <c r="J408" s="73"/>
    </row>
    <row r="409" spans="1:10" s="75" customFormat="1" ht="12.75">
      <c r="A409" s="118" t="s">
        <v>147</v>
      </c>
      <c r="B409" s="118"/>
      <c r="C409" s="118"/>
      <c r="D409" s="119"/>
      <c r="E409" s="49"/>
      <c r="F409" s="49"/>
      <c r="G409" s="49"/>
      <c r="H409" s="49"/>
      <c r="I409" s="49"/>
      <c r="J409" s="49"/>
    </row>
    <row r="410" spans="1:10" s="41" customFormat="1" ht="12.75">
      <c r="A410" s="35"/>
      <c r="B410" s="79"/>
      <c r="C410" s="43"/>
      <c r="D410" s="42"/>
      <c r="E410" s="37"/>
      <c r="F410" s="37"/>
      <c r="G410" s="37">
        <f>F410*E410</f>
        <v>0</v>
      </c>
      <c r="H410" s="37"/>
      <c r="I410" s="37"/>
      <c r="J410" s="37"/>
    </row>
    <row r="411" spans="1:10" s="41" customFormat="1" ht="12.75">
      <c r="A411" s="35"/>
      <c r="B411" s="79"/>
      <c r="C411" s="43"/>
      <c r="D411" s="42"/>
      <c r="E411" s="37"/>
      <c r="F411" s="37"/>
      <c r="G411" s="37">
        <f>F411*E411</f>
        <v>0</v>
      </c>
      <c r="H411" s="37"/>
      <c r="I411" s="37"/>
      <c r="J411" s="37"/>
    </row>
    <row r="412" spans="1:10" s="41" customFormat="1" ht="12.75">
      <c r="A412" s="35"/>
      <c r="B412" s="79"/>
      <c r="C412" s="43"/>
      <c r="D412" s="42"/>
      <c r="E412" s="37"/>
      <c r="F412" s="37"/>
      <c r="G412" s="37">
        <f>F412*E412</f>
        <v>0</v>
      </c>
      <c r="H412" s="37"/>
      <c r="I412" s="37"/>
      <c r="J412" s="37"/>
    </row>
    <row r="413" spans="1:10" s="75" customFormat="1" ht="12.75">
      <c r="A413" s="115"/>
      <c r="B413" s="117" t="s">
        <v>311</v>
      </c>
      <c r="C413" s="115" t="str">
        <f>A409</f>
        <v xml:space="preserve">     Stavební díl : 212 - Datové a telefonní rozvody vč. ústředen</v>
      </c>
      <c r="D413" s="116"/>
      <c r="E413" s="74"/>
      <c r="F413" s="74"/>
      <c r="G413" s="74"/>
      <c r="H413" s="74">
        <f>SUM(G410:G412)</f>
        <v>0</v>
      </c>
      <c r="I413" s="74"/>
      <c r="J413" s="74"/>
    </row>
    <row r="414" spans="1:10" s="41" customFormat="1" ht="12.75">
      <c r="A414" s="120"/>
      <c r="B414" s="120"/>
      <c r="C414" s="120"/>
      <c r="D414" s="121"/>
      <c r="E414" s="73"/>
      <c r="F414" s="73"/>
      <c r="G414" s="73"/>
      <c r="H414" s="73"/>
      <c r="I414" s="73"/>
      <c r="J414" s="73"/>
    </row>
    <row r="415" spans="1:10" s="75" customFormat="1" ht="12.75">
      <c r="A415" s="118" t="s">
        <v>148</v>
      </c>
      <c r="B415" s="118"/>
      <c r="C415" s="118"/>
      <c r="D415" s="119"/>
      <c r="E415" s="49"/>
      <c r="F415" s="49"/>
      <c r="G415" s="49"/>
      <c r="H415" s="49"/>
      <c r="I415" s="49"/>
      <c r="J415" s="49"/>
    </row>
    <row r="416" spans="1:10" s="41" customFormat="1" ht="12.75">
      <c r="A416" s="35"/>
      <c r="B416" s="79"/>
      <c r="C416" s="43"/>
      <c r="D416" s="42"/>
      <c r="E416" s="37"/>
      <c r="F416" s="37"/>
      <c r="G416" s="37">
        <f>F416*E416</f>
        <v>0</v>
      </c>
      <c r="H416" s="37"/>
      <c r="I416" s="37"/>
      <c r="J416" s="37"/>
    </row>
    <row r="417" spans="1:10" s="41" customFormat="1" ht="12.75">
      <c r="A417" s="35"/>
      <c r="B417" s="79"/>
      <c r="C417" s="43"/>
      <c r="D417" s="42"/>
      <c r="E417" s="37"/>
      <c r="F417" s="37"/>
      <c r="G417" s="37">
        <f>F417*E417</f>
        <v>0</v>
      </c>
      <c r="H417" s="37"/>
      <c r="I417" s="37"/>
      <c r="J417" s="37"/>
    </row>
    <row r="418" spans="1:10" s="41" customFormat="1" ht="12.75">
      <c r="A418" s="35"/>
      <c r="B418" s="79"/>
      <c r="C418" s="43"/>
      <c r="D418" s="42"/>
      <c r="E418" s="37"/>
      <c r="F418" s="37"/>
      <c r="G418" s="37">
        <f>F418*E418</f>
        <v>0</v>
      </c>
      <c r="H418" s="37"/>
      <c r="I418" s="37"/>
      <c r="J418" s="37"/>
    </row>
    <row r="419" spans="1:10" s="75" customFormat="1" ht="12.75">
      <c r="A419" s="115"/>
      <c r="B419" s="117" t="s">
        <v>311</v>
      </c>
      <c r="C419" s="115" t="str">
        <f>A415</f>
        <v xml:space="preserve">     Stavební díl : 213 - Elektrická požární signalizace</v>
      </c>
      <c r="D419" s="116"/>
      <c r="E419" s="74"/>
      <c r="F419" s="74"/>
      <c r="G419" s="74"/>
      <c r="H419" s="74">
        <f>SUM(G416:G418)</f>
        <v>0</v>
      </c>
      <c r="I419" s="74"/>
      <c r="J419" s="74"/>
    </row>
    <row r="420" spans="1:10" s="41" customFormat="1" ht="12.75">
      <c r="A420" s="120"/>
      <c r="B420" s="120"/>
      <c r="C420" s="120"/>
      <c r="D420" s="121"/>
      <c r="E420" s="73"/>
      <c r="F420" s="73"/>
      <c r="G420" s="73"/>
      <c r="H420" s="73"/>
      <c r="I420" s="73"/>
      <c r="J420" s="73"/>
    </row>
    <row r="421" spans="1:10" s="75" customFormat="1" ht="12.75">
      <c r="A421" s="118" t="s">
        <v>149</v>
      </c>
      <c r="B421" s="118"/>
      <c r="C421" s="118"/>
      <c r="D421" s="119"/>
      <c r="E421" s="49"/>
      <c r="F421" s="49"/>
      <c r="G421" s="49"/>
      <c r="H421" s="49"/>
      <c r="I421" s="49"/>
      <c r="J421" s="49"/>
    </row>
    <row r="422" spans="1:10" s="41" customFormat="1" ht="12.75">
      <c r="A422" s="35"/>
      <c r="B422" s="79"/>
      <c r="C422" s="43"/>
      <c r="D422" s="42"/>
      <c r="E422" s="37"/>
      <c r="F422" s="37"/>
      <c r="G422" s="37">
        <f>F422*E422</f>
        <v>0</v>
      </c>
      <c r="H422" s="37"/>
      <c r="I422" s="37"/>
      <c r="J422" s="37"/>
    </row>
    <row r="423" spans="1:10" s="41" customFormat="1" ht="12.75">
      <c r="A423" s="35"/>
      <c r="B423" s="79"/>
      <c r="C423" s="43"/>
      <c r="D423" s="42"/>
      <c r="E423" s="37"/>
      <c r="F423" s="37"/>
      <c r="G423" s="37">
        <f>F423*E423</f>
        <v>0</v>
      </c>
      <c r="H423" s="37"/>
      <c r="I423" s="37"/>
      <c r="J423" s="37"/>
    </row>
    <row r="424" spans="1:10" s="41" customFormat="1" ht="12.75">
      <c r="A424" s="35"/>
      <c r="B424" s="79"/>
      <c r="C424" s="43"/>
      <c r="D424" s="42"/>
      <c r="E424" s="37"/>
      <c r="F424" s="37"/>
      <c r="G424" s="37">
        <f>F424*E424</f>
        <v>0</v>
      </c>
      <c r="H424" s="37"/>
      <c r="I424" s="37"/>
      <c r="J424" s="37"/>
    </row>
    <row r="425" spans="1:10" s="75" customFormat="1" ht="12.75">
      <c r="A425" s="115"/>
      <c r="B425" s="117" t="s">
        <v>311</v>
      </c>
      <c r="C425" s="115" t="str">
        <f>A421</f>
        <v xml:space="preserve">     Stavební díl : 214 - Elektrické zabezpečovací systémy</v>
      </c>
      <c r="D425" s="116"/>
      <c r="E425" s="74"/>
      <c r="F425" s="74"/>
      <c r="G425" s="74"/>
      <c r="H425" s="74">
        <f>SUM(G422:G424)</f>
        <v>0</v>
      </c>
      <c r="I425" s="74"/>
      <c r="J425" s="74"/>
    </row>
    <row r="426" spans="1:10" s="41" customFormat="1" ht="12.75">
      <c r="A426" s="120"/>
      <c r="B426" s="120"/>
      <c r="C426" s="120"/>
      <c r="D426" s="121"/>
      <c r="E426" s="73"/>
      <c r="F426" s="73"/>
      <c r="G426" s="73"/>
      <c r="H426" s="73"/>
      <c r="I426" s="73"/>
      <c r="J426" s="73"/>
    </row>
    <row r="427" spans="1:10" s="75" customFormat="1" ht="12.75">
      <c r="A427" s="118" t="s">
        <v>150</v>
      </c>
      <c r="B427" s="118"/>
      <c r="C427" s="118"/>
      <c r="D427" s="119"/>
      <c r="E427" s="49"/>
      <c r="F427" s="49"/>
      <c r="G427" s="49"/>
      <c r="H427" s="49"/>
      <c r="I427" s="49"/>
      <c r="J427" s="49"/>
    </row>
    <row r="428" spans="1:10" s="41" customFormat="1" ht="12.75">
      <c r="A428" s="35"/>
      <c r="B428" s="79"/>
      <c r="C428" s="43"/>
      <c r="D428" s="42"/>
      <c r="E428" s="37"/>
      <c r="F428" s="37"/>
      <c r="G428" s="37">
        <f>F428*E428</f>
        <v>0</v>
      </c>
      <c r="H428" s="37"/>
      <c r="I428" s="37"/>
      <c r="J428" s="37"/>
    </row>
    <row r="429" spans="1:10" s="41" customFormat="1" ht="12.75">
      <c r="A429" s="35"/>
      <c r="B429" s="79"/>
      <c r="C429" s="43"/>
      <c r="D429" s="42"/>
      <c r="E429" s="37"/>
      <c r="F429" s="37"/>
      <c r="G429" s="37">
        <f>F429*E429</f>
        <v>0</v>
      </c>
      <c r="H429" s="37"/>
      <c r="I429" s="37"/>
      <c r="J429" s="37"/>
    </row>
    <row r="430" spans="1:10" s="41" customFormat="1" ht="12.75">
      <c r="A430" s="35"/>
      <c r="B430" s="79"/>
      <c r="C430" s="43"/>
      <c r="D430" s="42"/>
      <c r="E430" s="37"/>
      <c r="F430" s="37"/>
      <c r="G430" s="37">
        <f>F430*E430</f>
        <v>0</v>
      </c>
      <c r="H430" s="37"/>
      <c r="I430" s="37"/>
      <c r="J430" s="37"/>
    </row>
    <row r="431" spans="1:10" s="75" customFormat="1" ht="12.75">
      <c r="A431" s="115"/>
      <c r="B431" s="117" t="s">
        <v>311</v>
      </c>
      <c r="C431" s="115" t="str">
        <f>A427</f>
        <v xml:space="preserve">     Stavební díl : 215 - UPS</v>
      </c>
      <c r="D431" s="116"/>
      <c r="E431" s="74"/>
      <c r="F431" s="74"/>
      <c r="G431" s="74"/>
      <c r="H431" s="74">
        <f>SUM(G428:G430)</f>
        <v>0</v>
      </c>
      <c r="I431" s="74"/>
      <c r="J431" s="74"/>
    </row>
    <row r="432" spans="1:10" s="41" customFormat="1" ht="12.75">
      <c r="A432" s="120"/>
      <c r="B432" s="120"/>
      <c r="C432" s="120"/>
      <c r="D432" s="121"/>
      <c r="E432" s="73"/>
      <c r="F432" s="73"/>
      <c r="G432" s="73"/>
      <c r="H432" s="73"/>
      <c r="I432" s="73"/>
      <c r="J432" s="73"/>
    </row>
    <row r="433" spans="1:10" s="75" customFormat="1" ht="12.75">
      <c r="A433" s="118" t="s">
        <v>151</v>
      </c>
      <c r="B433" s="118"/>
      <c r="C433" s="118"/>
      <c r="D433" s="119"/>
      <c r="E433" s="49"/>
      <c r="F433" s="49"/>
      <c r="G433" s="49"/>
      <c r="H433" s="49"/>
      <c r="I433" s="49"/>
      <c r="J433" s="49"/>
    </row>
    <row r="434" spans="1:10" s="41" customFormat="1" ht="12.75">
      <c r="A434" s="35"/>
      <c r="B434" s="79"/>
      <c r="C434" s="43"/>
      <c r="D434" s="42"/>
      <c r="E434" s="37"/>
      <c r="F434" s="37"/>
      <c r="G434" s="37">
        <f>F434*E434</f>
        <v>0</v>
      </c>
      <c r="H434" s="37"/>
      <c r="I434" s="37"/>
      <c r="J434" s="37"/>
    </row>
    <row r="435" spans="1:10" s="41" customFormat="1" ht="12.75">
      <c r="A435" s="35"/>
      <c r="B435" s="79"/>
      <c r="C435" s="43"/>
      <c r="D435" s="42"/>
      <c r="E435" s="37"/>
      <c r="F435" s="37"/>
      <c r="G435" s="37">
        <f>F435*E435</f>
        <v>0</v>
      </c>
      <c r="H435" s="37"/>
      <c r="I435" s="37"/>
      <c r="J435" s="37"/>
    </row>
    <row r="436" spans="1:10" s="41" customFormat="1" ht="12.75">
      <c r="A436" s="35"/>
      <c r="B436" s="79"/>
      <c r="C436" s="43"/>
      <c r="D436" s="42"/>
      <c r="E436" s="37"/>
      <c r="F436" s="37"/>
      <c r="G436" s="37">
        <f>F436*E436</f>
        <v>0</v>
      </c>
      <c r="H436" s="37"/>
      <c r="I436" s="37"/>
      <c r="J436" s="37"/>
    </row>
    <row r="437" spans="1:10" s="75" customFormat="1" ht="12.75">
      <c r="A437" s="115"/>
      <c r="B437" s="117" t="s">
        <v>311</v>
      </c>
      <c r="C437" s="115" t="str">
        <f>A433</f>
        <v xml:space="preserve">     Stavební díl : 240 - Vzduchotechnika</v>
      </c>
      <c r="D437" s="116"/>
      <c r="E437" s="74"/>
      <c r="F437" s="74"/>
      <c r="G437" s="74"/>
      <c r="H437" s="74">
        <f>SUM(G434:G436)</f>
        <v>0</v>
      </c>
      <c r="I437" s="74"/>
      <c r="J437" s="74"/>
    </row>
    <row r="438" spans="1:10" s="41" customFormat="1" ht="12.75">
      <c r="A438" s="120"/>
      <c r="B438" s="120"/>
      <c r="C438" s="120"/>
      <c r="D438" s="121"/>
      <c r="E438" s="73"/>
      <c r="F438" s="73"/>
      <c r="G438" s="73"/>
      <c r="H438" s="73"/>
      <c r="I438" s="73"/>
      <c r="J438" s="73"/>
    </row>
    <row r="439" spans="1:10" s="75" customFormat="1" ht="12.75">
      <c r="A439" s="118" t="s">
        <v>152</v>
      </c>
      <c r="B439" s="118"/>
      <c r="C439" s="118"/>
      <c r="D439" s="119"/>
      <c r="E439" s="49"/>
      <c r="F439" s="49"/>
      <c r="G439" s="49"/>
      <c r="H439" s="49"/>
      <c r="I439" s="49"/>
      <c r="J439" s="49"/>
    </row>
    <row r="440" spans="1:10" s="41" customFormat="1" ht="12.75">
      <c r="A440" s="35"/>
      <c r="B440" s="79"/>
      <c r="C440" s="43"/>
      <c r="D440" s="42"/>
      <c r="E440" s="37"/>
      <c r="F440" s="37"/>
      <c r="G440" s="37">
        <f>F440*E440</f>
        <v>0</v>
      </c>
      <c r="H440" s="37"/>
      <c r="I440" s="37"/>
      <c r="J440" s="37"/>
    </row>
    <row r="441" spans="1:10" s="41" customFormat="1" ht="12.75">
      <c r="A441" s="35"/>
      <c r="B441" s="79"/>
      <c r="C441" s="43"/>
      <c r="D441" s="42"/>
      <c r="E441" s="37"/>
      <c r="F441" s="37"/>
      <c r="G441" s="37">
        <f>F441*E441</f>
        <v>0</v>
      </c>
      <c r="H441" s="37"/>
      <c r="I441" s="37"/>
      <c r="J441" s="37"/>
    </row>
    <row r="442" spans="1:10" s="41" customFormat="1" ht="12.75">
      <c r="A442" s="35"/>
      <c r="B442" s="79"/>
      <c r="C442" s="43"/>
      <c r="D442" s="42"/>
      <c r="E442" s="37"/>
      <c r="F442" s="37"/>
      <c r="G442" s="37">
        <f>F442*E442</f>
        <v>0</v>
      </c>
      <c r="H442" s="37"/>
      <c r="I442" s="37"/>
      <c r="J442" s="37"/>
    </row>
    <row r="443" spans="1:10" s="75" customFormat="1" ht="12.75">
      <c r="A443" s="115"/>
      <c r="B443" s="117" t="s">
        <v>311</v>
      </c>
      <c r="C443" s="115" t="str">
        <f>A439</f>
        <v xml:space="preserve">     Stavební díl : 241 - Klimatizace</v>
      </c>
      <c r="D443" s="116"/>
      <c r="E443" s="74"/>
      <c r="F443" s="74"/>
      <c r="G443" s="74"/>
      <c r="H443" s="74">
        <f>SUM(G440:G442)</f>
        <v>0</v>
      </c>
      <c r="I443" s="74"/>
      <c r="J443" s="74"/>
    </row>
    <row r="444" spans="1:10" s="41" customFormat="1" ht="12.75">
      <c r="A444" s="120"/>
      <c r="B444" s="120"/>
      <c r="C444" s="120"/>
      <c r="D444" s="121"/>
      <c r="E444" s="73"/>
      <c r="F444" s="73"/>
      <c r="G444" s="73"/>
      <c r="H444" s="73"/>
      <c r="I444" s="73"/>
      <c r="J444" s="73"/>
    </row>
    <row r="445" spans="1:10" s="75" customFormat="1" ht="12.75">
      <c r="A445" s="118" t="s">
        <v>153</v>
      </c>
      <c r="B445" s="118"/>
      <c r="C445" s="118"/>
      <c r="D445" s="119"/>
      <c r="E445" s="49"/>
      <c r="F445" s="49"/>
      <c r="G445" s="49"/>
      <c r="H445" s="49"/>
      <c r="I445" s="49"/>
      <c r="J445" s="49"/>
    </row>
    <row r="446" spans="1:10" s="41" customFormat="1" ht="12.75">
      <c r="A446" s="35"/>
      <c r="B446" s="79"/>
      <c r="C446" s="43"/>
      <c r="D446" s="42"/>
      <c r="E446" s="37"/>
      <c r="F446" s="37"/>
      <c r="G446" s="37">
        <f>F446*E446</f>
        <v>0</v>
      </c>
      <c r="H446" s="37"/>
      <c r="I446" s="37"/>
      <c r="J446" s="37"/>
    </row>
    <row r="447" spans="1:10" s="41" customFormat="1" ht="12.75">
      <c r="A447" s="35"/>
      <c r="B447" s="79"/>
      <c r="C447" s="43"/>
      <c r="D447" s="42"/>
      <c r="E447" s="37"/>
      <c r="F447" s="37"/>
      <c r="G447" s="37">
        <f>F447*E447</f>
        <v>0</v>
      </c>
      <c r="H447" s="37"/>
      <c r="I447" s="37"/>
      <c r="J447" s="37"/>
    </row>
    <row r="448" spans="1:10" s="41" customFormat="1" ht="12.75">
      <c r="A448" s="35"/>
      <c r="B448" s="79"/>
      <c r="C448" s="43"/>
      <c r="D448" s="42"/>
      <c r="E448" s="37"/>
      <c r="F448" s="37"/>
      <c r="G448" s="37">
        <f>F448*E448</f>
        <v>0</v>
      </c>
      <c r="H448" s="37"/>
      <c r="I448" s="37"/>
      <c r="J448" s="37"/>
    </row>
    <row r="449" spans="1:10" s="75" customFormat="1" ht="12.75">
      <c r="A449" s="115"/>
      <c r="B449" s="117" t="s">
        <v>311</v>
      </c>
      <c r="C449" s="115" t="str">
        <f>A445</f>
        <v xml:space="preserve">     Stavební díl : 320 - El.pohony a dieselagregáty</v>
      </c>
      <c r="D449" s="116"/>
      <c r="E449" s="74"/>
      <c r="F449" s="74"/>
      <c r="G449" s="74"/>
      <c r="H449" s="74">
        <f>SUM(G446:G448)</f>
        <v>0</v>
      </c>
      <c r="I449" s="74"/>
      <c r="J449" s="74"/>
    </row>
    <row r="450" spans="1:10" s="41" customFormat="1" ht="12.75">
      <c r="A450" s="120"/>
      <c r="B450" s="120"/>
      <c r="C450" s="120"/>
      <c r="D450" s="121"/>
      <c r="E450" s="73"/>
      <c r="F450" s="73"/>
      <c r="G450" s="73"/>
      <c r="H450" s="73"/>
      <c r="I450" s="73"/>
      <c r="J450" s="73"/>
    </row>
    <row r="451" spans="1:10" s="75" customFormat="1" ht="12.75">
      <c r="A451" s="118" t="s">
        <v>154</v>
      </c>
      <c r="B451" s="118"/>
      <c r="C451" s="118"/>
      <c r="D451" s="119"/>
      <c r="E451" s="49"/>
      <c r="F451" s="49"/>
      <c r="G451" s="49"/>
      <c r="H451" s="49"/>
      <c r="I451" s="49"/>
      <c r="J451" s="49"/>
    </row>
    <row r="452" spans="1:10" s="41" customFormat="1" ht="52.8">
      <c r="A452" s="35"/>
      <c r="B452" s="47" t="s">
        <v>290</v>
      </c>
      <c r="C452" s="5" t="s">
        <v>170</v>
      </c>
      <c r="D452" s="4" t="s">
        <v>271</v>
      </c>
      <c r="E452" s="37">
        <v>1</v>
      </c>
      <c r="F452" s="37"/>
      <c r="G452" s="37">
        <f>F452*E452</f>
        <v>0</v>
      </c>
      <c r="H452" s="37"/>
      <c r="I452" s="37"/>
      <c r="J452" s="37"/>
    </row>
    <row r="453" spans="1:10" s="75" customFormat="1" ht="12.75">
      <c r="A453" s="115"/>
      <c r="B453" s="117" t="s">
        <v>311</v>
      </c>
      <c r="C453" s="115" t="str">
        <f>A451</f>
        <v xml:space="preserve">     Stavební díl : 330 - Výtahy, eskalátory</v>
      </c>
      <c r="D453" s="116"/>
      <c r="E453" s="74"/>
      <c r="F453" s="74"/>
      <c r="G453" s="74"/>
      <c r="H453" s="74">
        <f>SUM(G452:G452)</f>
        <v>0</v>
      </c>
      <c r="I453" s="74"/>
      <c r="J453" s="74"/>
    </row>
    <row r="454" spans="1:10" s="41" customFormat="1" ht="12.75">
      <c r="A454" s="120"/>
      <c r="B454" s="120"/>
      <c r="C454" s="120"/>
      <c r="D454" s="121"/>
      <c r="E454" s="73"/>
      <c r="F454" s="73"/>
      <c r="G454" s="73"/>
      <c r="H454" s="73"/>
      <c r="I454" s="73"/>
      <c r="J454" s="73"/>
    </row>
    <row r="455" spans="1:10" s="75" customFormat="1" ht="12.75">
      <c r="A455" s="118" t="s">
        <v>155</v>
      </c>
      <c r="B455" s="118"/>
      <c r="C455" s="118"/>
      <c r="D455" s="119"/>
      <c r="E455" s="49"/>
      <c r="F455" s="49"/>
      <c r="G455" s="49"/>
      <c r="H455" s="49"/>
      <c r="I455" s="49"/>
      <c r="J455" s="49"/>
    </row>
    <row r="456" spans="1:10" s="41" customFormat="1" ht="12.75">
      <c r="A456" s="35"/>
      <c r="B456" s="47"/>
      <c r="C456" s="5"/>
      <c r="D456" s="4"/>
      <c r="E456" s="37"/>
      <c r="F456" s="37"/>
      <c r="G456" s="37">
        <f>F456*E456</f>
        <v>0</v>
      </c>
      <c r="H456" s="37"/>
      <c r="I456" s="37"/>
      <c r="J456" s="37"/>
    </row>
    <row r="457" spans="1:10" s="41" customFormat="1" ht="12.75">
      <c r="A457" s="35"/>
      <c r="B457" s="47"/>
      <c r="C457" s="5"/>
      <c r="D457" s="4"/>
      <c r="E457" s="37"/>
      <c r="F457" s="37"/>
      <c r="G457" s="37">
        <f>F457*E457</f>
        <v>0</v>
      </c>
      <c r="H457" s="37"/>
      <c r="I457" s="37"/>
      <c r="J457" s="37"/>
    </row>
    <row r="458" spans="1:10" s="41" customFormat="1" ht="12.75">
      <c r="A458" s="35"/>
      <c r="B458" s="47"/>
      <c r="C458" s="5"/>
      <c r="D458" s="4"/>
      <c r="E458" s="37"/>
      <c r="F458" s="37"/>
      <c r="G458" s="37">
        <f>F458*E458</f>
        <v>0</v>
      </c>
      <c r="H458" s="37"/>
      <c r="I458" s="37"/>
      <c r="J458" s="37"/>
    </row>
    <row r="459" spans="1:10" s="41" customFormat="1" ht="12.75">
      <c r="A459" s="35"/>
      <c r="B459" s="47"/>
      <c r="C459" s="5"/>
      <c r="D459" s="4"/>
      <c r="E459" s="37"/>
      <c r="F459" s="37"/>
      <c r="G459" s="37">
        <f>F459*E459</f>
        <v>0</v>
      </c>
      <c r="H459" s="37"/>
      <c r="I459" s="37"/>
      <c r="J459" s="37"/>
    </row>
    <row r="460" spans="1:10" s="75" customFormat="1" ht="12.75">
      <c r="A460" s="115"/>
      <c r="B460" s="117" t="s">
        <v>311</v>
      </c>
      <c r="C460" s="115" t="str">
        <f>A455</f>
        <v xml:space="preserve">     Stavební díl : 360 - Měření a regulace</v>
      </c>
      <c r="D460" s="116"/>
      <c r="E460" s="74"/>
      <c r="F460" s="74"/>
      <c r="G460" s="74"/>
      <c r="H460" s="74">
        <f>SUM(G456:G459)</f>
        <v>0</v>
      </c>
      <c r="I460" s="74"/>
      <c r="J460" s="74"/>
    </row>
    <row r="461" spans="1:10" s="41" customFormat="1" ht="12.75">
      <c r="A461" s="120"/>
      <c r="B461" s="120"/>
      <c r="C461" s="120"/>
      <c r="D461" s="121"/>
      <c r="E461" s="73"/>
      <c r="F461" s="73"/>
      <c r="G461" s="73"/>
      <c r="H461" s="73"/>
      <c r="I461" s="73"/>
      <c r="J461" s="73"/>
    </row>
    <row r="462" spans="1:10" s="75" customFormat="1" ht="12.75">
      <c r="A462" s="118" t="s">
        <v>156</v>
      </c>
      <c r="B462" s="118"/>
      <c r="C462" s="118"/>
      <c r="D462" s="119"/>
      <c r="E462" s="49"/>
      <c r="F462" s="49"/>
      <c r="G462" s="49"/>
      <c r="H462" s="49"/>
      <c r="I462" s="49"/>
      <c r="J462" s="49"/>
    </row>
    <row r="463" spans="1:10" s="41" customFormat="1" ht="12.75">
      <c r="A463" s="35"/>
      <c r="B463" s="47"/>
      <c r="C463" s="5"/>
      <c r="D463" s="4"/>
      <c r="E463" s="37"/>
      <c r="F463" s="37"/>
      <c r="G463" s="37">
        <f>F463*E463</f>
        <v>0</v>
      </c>
      <c r="H463" s="37"/>
      <c r="I463" s="37"/>
      <c r="J463" s="37"/>
    </row>
    <row r="464" spans="1:10" s="41" customFormat="1" ht="12.75">
      <c r="A464" s="35"/>
      <c r="B464" s="47"/>
      <c r="C464" s="5"/>
      <c r="D464" s="4"/>
      <c r="E464" s="37"/>
      <c r="F464" s="37"/>
      <c r="G464" s="37">
        <f>F464*E464</f>
        <v>0</v>
      </c>
      <c r="H464" s="37"/>
      <c r="I464" s="37"/>
      <c r="J464" s="37"/>
    </row>
    <row r="465" spans="1:10" s="41" customFormat="1" ht="12.75">
      <c r="A465" s="35"/>
      <c r="B465" s="47"/>
      <c r="C465" s="5"/>
      <c r="D465" s="4"/>
      <c r="E465" s="37"/>
      <c r="F465" s="37"/>
      <c r="G465" s="37">
        <f>F465*E465</f>
        <v>0</v>
      </c>
      <c r="H465" s="37"/>
      <c r="I465" s="37"/>
      <c r="J465" s="37"/>
    </row>
    <row r="466" spans="1:10" s="41" customFormat="1" ht="12.75">
      <c r="A466" s="35"/>
      <c r="B466" s="47"/>
      <c r="C466" s="5"/>
      <c r="D466" s="4"/>
      <c r="E466" s="37"/>
      <c r="F466" s="37"/>
      <c r="G466" s="37">
        <f>F466*E466</f>
        <v>0</v>
      </c>
      <c r="H466" s="37"/>
      <c r="I466" s="37"/>
      <c r="J466" s="37"/>
    </row>
    <row r="467" spans="1:10" s="75" customFormat="1" ht="12.75">
      <c r="A467" s="115"/>
      <c r="B467" s="117" t="s">
        <v>311</v>
      </c>
      <c r="C467" s="115" t="str">
        <f>A462</f>
        <v xml:space="preserve">     Stavební díl : 430 - Ocelové konstrukce</v>
      </c>
      <c r="D467" s="116"/>
      <c r="E467" s="74"/>
      <c r="F467" s="74"/>
      <c r="G467" s="74"/>
      <c r="H467" s="74">
        <f>SUM(G463:G466)</f>
        <v>0</v>
      </c>
      <c r="I467" s="74"/>
      <c r="J467" s="74"/>
    </row>
    <row r="468" spans="1:10" s="41" customFormat="1" ht="12.75">
      <c r="A468" s="120"/>
      <c r="B468" s="120"/>
      <c r="C468" s="120"/>
      <c r="D468" s="121"/>
      <c r="E468" s="73"/>
      <c r="F468" s="73"/>
      <c r="G468" s="73"/>
      <c r="H468" s="73"/>
      <c r="I468" s="73"/>
      <c r="J468" s="73"/>
    </row>
    <row r="469" spans="1:10" s="75" customFormat="1" ht="12.75">
      <c r="A469" s="118" t="s">
        <v>157</v>
      </c>
      <c r="B469" s="118"/>
      <c r="C469" s="118"/>
      <c r="D469" s="119"/>
      <c r="E469" s="49"/>
      <c r="F469" s="49"/>
      <c r="G469" s="49"/>
      <c r="H469" s="49"/>
      <c r="I469" s="49"/>
      <c r="J469" s="49"/>
    </row>
    <row r="470" spans="1:10" s="41" customFormat="1" ht="12.75">
      <c r="A470" s="35"/>
      <c r="B470" s="47"/>
      <c r="C470" s="5"/>
      <c r="D470" s="4"/>
      <c r="E470" s="37"/>
      <c r="F470" s="37"/>
      <c r="G470" s="37">
        <f>F470*E470</f>
        <v>0</v>
      </c>
      <c r="H470" s="37"/>
      <c r="I470" s="37"/>
      <c r="J470" s="37"/>
    </row>
    <row r="471" spans="1:10" s="41" customFormat="1" ht="12.75">
      <c r="A471" s="35"/>
      <c r="B471" s="47"/>
      <c r="C471" s="5"/>
      <c r="D471" s="4"/>
      <c r="E471" s="37"/>
      <c r="F471" s="37"/>
      <c r="G471" s="37">
        <f>F471*E471</f>
        <v>0</v>
      </c>
      <c r="H471" s="37"/>
      <c r="I471" s="37"/>
      <c r="J471" s="37"/>
    </row>
    <row r="472" spans="1:10" s="41" customFormat="1" ht="12.75">
      <c r="A472" s="35"/>
      <c r="B472" s="47"/>
      <c r="C472" s="5"/>
      <c r="D472" s="4"/>
      <c r="E472" s="37"/>
      <c r="F472" s="37"/>
      <c r="G472" s="37">
        <f>F472*E472</f>
        <v>0</v>
      </c>
      <c r="H472" s="37"/>
      <c r="I472" s="37"/>
      <c r="J472" s="37"/>
    </row>
    <row r="473" spans="1:10" s="41" customFormat="1" ht="12.75">
      <c r="A473" s="35"/>
      <c r="B473" s="47"/>
      <c r="C473" s="5"/>
      <c r="D473" s="4"/>
      <c r="E473" s="37"/>
      <c r="F473" s="37"/>
      <c r="G473" s="37">
        <f>F473*E473</f>
        <v>0</v>
      </c>
      <c r="H473" s="37"/>
      <c r="I473" s="37"/>
      <c r="J473" s="37"/>
    </row>
    <row r="474" spans="1:10" s="75" customFormat="1" ht="12.75">
      <c r="A474" s="115"/>
      <c r="B474" s="117" t="s">
        <v>311</v>
      </c>
      <c r="C474" s="115" t="str">
        <f>A469</f>
        <v xml:space="preserve">     Stavební díl : 440 - Protipožární zařízení</v>
      </c>
      <c r="D474" s="116"/>
      <c r="E474" s="74"/>
      <c r="F474" s="74"/>
      <c r="G474" s="74"/>
      <c r="H474" s="74">
        <f>SUM(G470:G473)</f>
        <v>0</v>
      </c>
      <c r="I474" s="74"/>
      <c r="J474" s="74"/>
    </row>
    <row r="475" spans="1:10" s="41" customFormat="1" ht="12.75">
      <c r="A475" s="120"/>
      <c r="B475" s="120"/>
      <c r="C475" s="120"/>
      <c r="D475" s="121"/>
      <c r="E475" s="73"/>
      <c r="F475" s="73"/>
      <c r="G475" s="73"/>
      <c r="H475" s="73"/>
      <c r="I475" s="73"/>
      <c r="J475" s="73"/>
    </row>
    <row r="476" spans="1:10" s="75" customFormat="1" ht="12.75">
      <c r="A476" s="118" t="s">
        <v>158</v>
      </c>
      <c r="B476" s="118"/>
      <c r="C476" s="118"/>
      <c r="D476" s="119"/>
      <c r="E476" s="49"/>
      <c r="F476" s="49"/>
      <c r="G476" s="49"/>
      <c r="H476" s="49"/>
      <c r="I476" s="49"/>
      <c r="J476" s="49"/>
    </row>
    <row r="477" spans="1:10" s="41" customFormat="1" ht="12.75">
      <c r="A477" s="35"/>
      <c r="B477" s="47"/>
      <c r="C477" s="5"/>
      <c r="D477" s="4"/>
      <c r="E477" s="37"/>
      <c r="F477" s="37"/>
      <c r="G477" s="37">
        <f>F477*E477</f>
        <v>0</v>
      </c>
      <c r="H477" s="37"/>
      <c r="I477" s="37"/>
      <c r="J477" s="37"/>
    </row>
    <row r="478" spans="1:10" s="41" customFormat="1" ht="12.75">
      <c r="A478" s="35"/>
      <c r="B478" s="47"/>
      <c r="C478" s="5"/>
      <c r="D478" s="4"/>
      <c r="E478" s="37"/>
      <c r="F478" s="37"/>
      <c r="G478" s="37">
        <f>F478*E478</f>
        <v>0</v>
      </c>
      <c r="H478" s="37"/>
      <c r="I478" s="37"/>
      <c r="J478" s="37"/>
    </row>
    <row r="479" spans="1:10" s="41" customFormat="1" ht="12.75">
      <c r="A479" s="35"/>
      <c r="B479" s="47"/>
      <c r="C479" s="5"/>
      <c r="D479" s="4"/>
      <c r="E479" s="37"/>
      <c r="F479" s="37"/>
      <c r="G479" s="37">
        <f>F479*E479</f>
        <v>0</v>
      </c>
      <c r="H479" s="37"/>
      <c r="I479" s="37"/>
      <c r="J479" s="37"/>
    </row>
    <row r="480" spans="1:10" s="41" customFormat="1" ht="12.75">
      <c r="A480" s="35"/>
      <c r="B480" s="47"/>
      <c r="C480" s="5"/>
      <c r="D480" s="4"/>
      <c r="E480" s="37"/>
      <c r="F480" s="37"/>
      <c r="G480" s="37">
        <f>F480*E480</f>
        <v>0</v>
      </c>
      <c r="H480" s="37"/>
      <c r="I480" s="37"/>
      <c r="J480" s="37"/>
    </row>
    <row r="481" spans="1:10" s="75" customFormat="1" ht="12.75">
      <c r="A481" s="115"/>
      <c r="B481" s="117" t="s">
        <v>311</v>
      </c>
      <c r="C481" s="115" t="str">
        <f>A476</f>
        <v xml:space="preserve">     Stavební díl : 441 - Sprinklerové nádrže</v>
      </c>
      <c r="D481" s="116"/>
      <c r="E481" s="74"/>
      <c r="F481" s="74"/>
      <c r="G481" s="74"/>
      <c r="H481" s="74">
        <f>SUM(G477:G480)</f>
        <v>0</v>
      </c>
      <c r="I481" s="74"/>
      <c r="J481" s="74"/>
    </row>
    <row r="482" spans="1:10" s="41" customFormat="1" ht="12.75">
      <c r="A482" s="120"/>
      <c r="B482" s="120"/>
      <c r="C482" s="120"/>
      <c r="D482" s="121"/>
      <c r="E482" s="73"/>
      <c r="F482" s="73"/>
      <c r="G482" s="73"/>
      <c r="H482" s="73"/>
      <c r="I482" s="73"/>
      <c r="J482" s="73"/>
    </row>
    <row r="483" spans="1:10" s="75" customFormat="1" ht="12.75">
      <c r="A483" s="118" t="s">
        <v>159</v>
      </c>
      <c r="B483" s="118"/>
      <c r="C483" s="118"/>
      <c r="D483" s="119"/>
      <c r="E483" s="49"/>
      <c r="F483" s="49"/>
      <c r="G483" s="49"/>
      <c r="H483" s="49"/>
      <c r="I483" s="49"/>
      <c r="J483" s="49"/>
    </row>
    <row r="484" spans="1:10" s="41" customFormat="1" ht="12.75">
      <c r="A484" s="35"/>
      <c r="B484" s="47">
        <v>999000001</v>
      </c>
      <c r="C484" s="36" t="s">
        <v>188</v>
      </c>
      <c r="D484" s="35" t="s">
        <v>271</v>
      </c>
      <c r="E484" s="37"/>
      <c r="F484" s="37"/>
      <c r="G484" s="37">
        <f>F484*E484</f>
        <v>0</v>
      </c>
      <c r="H484" s="37"/>
      <c r="I484" s="37"/>
      <c r="J484" s="37"/>
    </row>
    <row r="485" spans="1:10" s="41" customFormat="1" ht="12.75">
      <c r="A485" s="35"/>
      <c r="B485" s="47">
        <v>999000002</v>
      </c>
      <c r="C485" s="36" t="s">
        <v>395</v>
      </c>
      <c r="D485" s="35" t="s">
        <v>271</v>
      </c>
      <c r="E485" s="37"/>
      <c r="F485" s="37"/>
      <c r="G485" s="37">
        <f>F485*E485</f>
        <v>0</v>
      </c>
      <c r="H485" s="37"/>
      <c r="I485" s="37"/>
      <c r="J485" s="37"/>
    </row>
    <row r="486" spans="1:10" s="41" customFormat="1" ht="12.75">
      <c r="A486" s="35"/>
      <c r="B486" s="48">
        <v>999000003</v>
      </c>
      <c r="C486" s="36" t="s">
        <v>394</v>
      </c>
      <c r="D486" s="35" t="s">
        <v>271</v>
      </c>
      <c r="E486" s="37"/>
      <c r="F486" s="37"/>
      <c r="G486" s="37">
        <f>F486*E486</f>
        <v>0</v>
      </c>
      <c r="H486" s="37"/>
      <c r="I486" s="37"/>
      <c r="J486" s="37"/>
    </row>
    <row r="487" spans="1:10" s="41" customFormat="1" ht="12.75">
      <c r="A487" s="35"/>
      <c r="B487" s="48">
        <v>999000004</v>
      </c>
      <c r="C487" s="36" t="s">
        <v>189</v>
      </c>
      <c r="D487" s="35" t="s">
        <v>271</v>
      </c>
      <c r="E487" s="37"/>
      <c r="F487" s="37"/>
      <c r="G487" s="37">
        <f>+E487*F487</f>
        <v>0</v>
      </c>
      <c r="H487" s="37"/>
      <c r="I487" s="37"/>
      <c r="J487" s="37"/>
    </row>
    <row r="488" spans="1:10" s="75" customFormat="1" ht="12.75">
      <c r="A488" s="115"/>
      <c r="B488" s="117" t="s">
        <v>311</v>
      </c>
      <c r="C488" s="115" t="str">
        <f>A483</f>
        <v xml:space="preserve">     Stavební díl : 445 - Zařízení staveniště, jeřáby</v>
      </c>
      <c r="D488" s="116"/>
      <c r="E488" s="74"/>
      <c r="F488" s="74"/>
      <c r="G488" s="74"/>
      <c r="H488" s="74">
        <f>SUM(G484:G487)</f>
        <v>0</v>
      </c>
      <c r="I488" s="74"/>
      <c r="J488" s="74"/>
    </row>
    <row r="489" spans="1:10" s="41" customFormat="1" ht="13.8" thickBot="1">
      <c r="A489" s="120"/>
      <c r="B489" s="120"/>
      <c r="C489" s="120"/>
      <c r="D489" s="121"/>
      <c r="E489" s="73"/>
      <c r="F489" s="73"/>
      <c r="G489" s="73"/>
      <c r="H489" s="73"/>
      <c r="I489" s="73"/>
      <c r="J489" s="73"/>
    </row>
    <row r="490" spans="1:10" ht="12.75">
      <c r="A490" s="51"/>
      <c r="B490" s="52"/>
      <c r="C490" s="52"/>
      <c r="D490" s="53"/>
      <c r="E490" s="54"/>
      <c r="F490" s="55"/>
      <c r="G490" s="55"/>
      <c r="H490" s="111"/>
      <c r="I490" s="111"/>
      <c r="J490" s="111"/>
    </row>
    <row r="491" spans="1:10" ht="12.75">
      <c r="A491" s="56"/>
      <c r="B491" s="6"/>
      <c r="C491" s="6"/>
      <c r="D491" s="57"/>
      <c r="E491" s="58"/>
      <c r="F491" s="59"/>
      <c r="G491" s="59"/>
      <c r="H491" s="112"/>
      <c r="I491" s="112"/>
      <c r="J491" s="112"/>
    </row>
    <row r="492" spans="1:10" s="64" customFormat="1" ht="17.4">
      <c r="A492" s="60" t="s">
        <v>297</v>
      </c>
      <c r="B492" s="61"/>
      <c r="C492" s="61" t="s">
        <v>439</v>
      </c>
      <c r="D492" s="62"/>
      <c r="E492" s="63"/>
      <c r="F492" s="62"/>
      <c r="G492" s="62">
        <f>SUM(G14:G489)</f>
        <v>0</v>
      </c>
      <c r="H492" s="113">
        <f>SUM(H14:H489)</f>
        <v>0</v>
      </c>
      <c r="I492" s="113"/>
      <c r="J492" s="113"/>
    </row>
    <row r="493" spans="1:10" s="69" customFormat="1" ht="15.6" thickBot="1">
      <c r="A493" s="65"/>
      <c r="B493" s="66"/>
      <c r="C493" s="66"/>
      <c r="D493" s="67"/>
      <c r="E493" s="68"/>
      <c r="F493" s="67"/>
      <c r="G493" s="67"/>
      <c r="H493" s="114"/>
      <c r="I493" s="114"/>
      <c r="J493" s="114"/>
    </row>
  </sheetData>
  <printOptions/>
  <pageMargins left="0.4330708661417323" right="0.15748031496062992" top="0.7480314960629921" bottom="0.984251968503937" header="0.5118110236220472" footer="0.5118110236220472"/>
  <pageSetup fitToHeight="11" fitToWidth="1" horizontalDpi="600" verticalDpi="600" orientation="portrait" paperSize="9" scale="54" r:id="rId1"/>
  <headerFooter alignWithMargins="0">
    <oddHeader>&amp;R&amp;A</oddHeader>
    <oddFooter>&amp;Lslepý rozpočet&amp;C&amp;P/&amp;N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6"/>
  <sheetViews>
    <sheetView tabSelected="1" workbookViewId="0" topLeftCell="A19">
      <selection activeCell="G25" sqref="G25"/>
    </sheetView>
  </sheetViews>
  <sheetFormatPr defaultColWidth="9.125" defaultRowHeight="18" customHeight="1"/>
  <cols>
    <col min="1" max="1" width="5.625" style="151" customWidth="1"/>
    <col min="2" max="2" width="65.50390625" style="164" customWidth="1"/>
    <col min="3" max="3" width="6.375" style="146" customWidth="1"/>
    <col min="4" max="4" width="11.00390625" style="146" customWidth="1"/>
    <col min="5" max="5" width="15.375" style="165" customWidth="1"/>
    <col min="6" max="6" width="15.50390625" style="166" customWidth="1"/>
    <col min="7" max="7" width="11.125" style="146" customWidth="1"/>
    <col min="8" max="8" width="11.125" style="146" bestFit="1" customWidth="1"/>
    <col min="9" max="9" width="9.625" style="146" bestFit="1" customWidth="1"/>
    <col min="10" max="16384" width="9.125" style="146" customWidth="1"/>
  </cols>
  <sheetData>
    <row r="1" spans="2:9" ht="39" customHeight="1">
      <c r="B1" s="158" t="s">
        <v>600</v>
      </c>
      <c r="C1" s="159"/>
      <c r="D1" s="159"/>
      <c r="E1" s="145"/>
      <c r="F1" s="160"/>
      <c r="G1" s="159"/>
      <c r="H1" s="159"/>
      <c r="I1" s="159"/>
    </row>
    <row r="2" spans="2:9" ht="51" customHeight="1">
      <c r="B2" s="157" t="s">
        <v>603</v>
      </c>
      <c r="C2" s="159"/>
      <c r="D2" s="159"/>
      <c r="E2" s="145"/>
      <c r="F2" s="160"/>
      <c r="G2" s="159"/>
      <c r="H2" s="159"/>
      <c r="I2" s="159"/>
    </row>
    <row r="3" spans="2:9" ht="36" customHeight="1">
      <c r="B3" s="157" t="s">
        <v>578</v>
      </c>
      <c r="C3" s="159"/>
      <c r="D3" s="159"/>
      <c r="E3" s="145"/>
      <c r="F3" s="160"/>
      <c r="G3" s="159"/>
      <c r="H3" s="159"/>
      <c r="I3" s="159"/>
    </row>
    <row r="4" spans="2:9" ht="18" customHeight="1">
      <c r="B4" s="157"/>
      <c r="C4" s="159"/>
      <c r="D4" s="159"/>
      <c r="E4" s="145"/>
      <c r="F4" s="144"/>
      <c r="G4" s="159"/>
      <c r="H4" s="159"/>
      <c r="I4" s="159"/>
    </row>
    <row r="5" spans="2:9" ht="18" customHeight="1">
      <c r="B5" s="147"/>
      <c r="C5" s="144"/>
      <c r="D5" s="145"/>
      <c r="E5" s="145"/>
      <c r="F5" s="153"/>
      <c r="G5" s="145"/>
      <c r="H5" s="145"/>
      <c r="I5" s="145"/>
    </row>
    <row r="6" spans="1:9" ht="18" customHeight="1">
      <c r="A6" s="151">
        <v>1</v>
      </c>
      <c r="B6" s="148" t="s">
        <v>512</v>
      </c>
      <c r="C6" s="144"/>
      <c r="D6" s="145"/>
      <c r="E6" s="145"/>
      <c r="F6" s="153"/>
      <c r="G6" s="145"/>
      <c r="H6" s="145"/>
      <c r="I6" s="145"/>
    </row>
    <row r="7" spans="2:9" ht="18" customHeight="1">
      <c r="B7" s="147" t="s">
        <v>579</v>
      </c>
      <c r="C7" s="144" t="s">
        <v>212</v>
      </c>
      <c r="D7" s="145">
        <v>295</v>
      </c>
      <c r="E7" s="145"/>
      <c r="F7" s="153"/>
      <c r="G7" s="145"/>
      <c r="H7" s="145"/>
      <c r="I7" s="145"/>
    </row>
    <row r="8" spans="2:9" ht="18" customHeight="1">
      <c r="B8" s="147" t="s">
        <v>585</v>
      </c>
      <c r="C8" s="144" t="s">
        <v>291</v>
      </c>
      <c r="D8" s="145">
        <v>36</v>
      </c>
      <c r="E8" s="145"/>
      <c r="F8" s="153"/>
      <c r="G8" s="145"/>
      <c r="H8" s="145"/>
      <c r="I8" s="145"/>
    </row>
    <row r="9" spans="2:9" ht="18" customHeight="1">
      <c r="B9" s="147" t="s">
        <v>586</v>
      </c>
      <c r="C9" s="144" t="s">
        <v>291</v>
      </c>
      <c r="D9" s="145">
        <v>6</v>
      </c>
      <c r="E9" s="145"/>
      <c r="F9" s="153"/>
      <c r="G9" s="145"/>
      <c r="H9" s="145"/>
      <c r="I9" s="145"/>
    </row>
    <row r="10" spans="2:9" ht="18" customHeight="1">
      <c r="B10" s="147" t="s">
        <v>587</v>
      </c>
      <c r="C10" s="144" t="s">
        <v>291</v>
      </c>
      <c r="D10" s="145">
        <v>3</v>
      </c>
      <c r="E10" s="145"/>
      <c r="F10" s="153"/>
      <c r="G10" s="145"/>
      <c r="H10" s="145"/>
      <c r="I10" s="145"/>
    </row>
    <row r="11" spans="2:9" ht="18" customHeight="1">
      <c r="B11" s="147" t="s">
        <v>588</v>
      </c>
      <c r="C11" s="144" t="s">
        <v>291</v>
      </c>
      <c r="D11" s="145">
        <v>6</v>
      </c>
      <c r="E11" s="145"/>
      <c r="F11" s="153"/>
      <c r="G11" s="145"/>
      <c r="H11" s="145"/>
      <c r="I11" s="145"/>
    </row>
    <row r="12" spans="2:9" ht="18" customHeight="1">
      <c r="B12" s="147" t="s">
        <v>589</v>
      </c>
      <c r="C12" s="144" t="s">
        <v>291</v>
      </c>
      <c r="D12" s="145">
        <v>2</v>
      </c>
      <c r="E12" s="145"/>
      <c r="F12" s="153"/>
      <c r="G12" s="145"/>
      <c r="H12" s="145"/>
      <c r="I12" s="145"/>
    </row>
    <row r="13" spans="2:9" ht="18" customHeight="1">
      <c r="B13" s="147" t="s">
        <v>590</v>
      </c>
      <c r="C13" s="144" t="s">
        <v>291</v>
      </c>
      <c r="D13" s="145">
        <v>9</v>
      </c>
      <c r="E13" s="145"/>
      <c r="F13" s="153"/>
      <c r="G13" s="145"/>
      <c r="H13" s="145"/>
      <c r="I13" s="145"/>
    </row>
    <row r="14" spans="2:9" ht="18" customHeight="1">
      <c r="B14" s="147"/>
      <c r="C14" s="144"/>
      <c r="D14" s="145"/>
      <c r="E14" s="145"/>
      <c r="F14" s="153"/>
      <c r="G14" s="145"/>
      <c r="H14" s="145"/>
      <c r="I14" s="145"/>
    </row>
    <row r="15" spans="1:9" ht="18" customHeight="1">
      <c r="A15" s="161">
        <v>2</v>
      </c>
      <c r="B15" s="148" t="s">
        <v>577</v>
      </c>
      <c r="C15" s="144"/>
      <c r="D15" s="145"/>
      <c r="E15" s="145"/>
      <c r="F15" s="153"/>
      <c r="G15" s="145"/>
      <c r="H15" s="145"/>
      <c r="I15" s="145"/>
    </row>
    <row r="16" spans="1:9" ht="18" customHeight="1">
      <c r="A16" s="156"/>
      <c r="B16" s="162" t="s">
        <v>584</v>
      </c>
      <c r="C16" s="144" t="s">
        <v>291</v>
      </c>
      <c r="D16" s="145">
        <v>31</v>
      </c>
      <c r="E16" s="145"/>
      <c r="F16" s="153"/>
      <c r="G16" s="145"/>
      <c r="H16" s="145"/>
      <c r="I16" s="145"/>
    </row>
    <row r="17" spans="1:9" ht="18" customHeight="1">
      <c r="A17" s="156"/>
      <c r="B17" s="169" t="s">
        <v>583</v>
      </c>
      <c r="C17" s="144" t="s">
        <v>291</v>
      </c>
      <c r="D17" s="145">
        <v>5</v>
      </c>
      <c r="E17" s="145"/>
      <c r="F17" s="153"/>
      <c r="G17" s="145"/>
      <c r="H17" s="145"/>
      <c r="I17" s="145"/>
    </row>
    <row r="18" spans="1:9" ht="18" customHeight="1">
      <c r="A18" s="156"/>
      <c r="B18" s="169"/>
      <c r="C18" s="144"/>
      <c r="D18" s="145"/>
      <c r="E18" s="145"/>
      <c r="F18" s="153"/>
      <c r="G18" s="145"/>
      <c r="H18" s="145"/>
      <c r="I18" s="145"/>
    </row>
    <row r="19" spans="1:9" ht="35.4" customHeight="1">
      <c r="A19" s="170">
        <v>3</v>
      </c>
      <c r="B19" s="167" t="s">
        <v>582</v>
      </c>
      <c r="C19" s="144"/>
      <c r="D19" s="163"/>
      <c r="E19" s="145"/>
      <c r="F19" s="153"/>
      <c r="G19" s="145"/>
      <c r="H19" s="145"/>
      <c r="I19" s="145"/>
    </row>
    <row r="20" spans="1:9" ht="18" customHeight="1">
      <c r="A20" s="170"/>
      <c r="B20" s="171" t="s">
        <v>595</v>
      </c>
      <c r="C20" s="144" t="s">
        <v>291</v>
      </c>
      <c r="D20" s="172">
        <v>1</v>
      </c>
      <c r="E20" s="145"/>
      <c r="F20" s="153"/>
      <c r="G20" s="145"/>
      <c r="H20" s="145"/>
      <c r="I20" s="145"/>
    </row>
    <row r="21" spans="1:9" ht="18" customHeight="1">
      <c r="A21" s="156"/>
      <c r="B21" s="171" t="s">
        <v>591</v>
      </c>
      <c r="C21" s="144" t="s">
        <v>592</v>
      </c>
      <c r="D21" s="172">
        <v>15</v>
      </c>
      <c r="E21" s="145"/>
      <c r="F21" s="153"/>
      <c r="G21" s="145"/>
      <c r="H21" s="145"/>
      <c r="I21" s="145"/>
    </row>
    <row r="22" spans="1:9" ht="18" customHeight="1">
      <c r="A22" s="156"/>
      <c r="B22" s="171" t="s">
        <v>593</v>
      </c>
      <c r="C22" s="144" t="s">
        <v>592</v>
      </c>
      <c r="D22" s="172">
        <v>4.5</v>
      </c>
      <c r="E22" s="145"/>
      <c r="F22" s="153"/>
      <c r="G22" s="145"/>
      <c r="H22" s="145"/>
      <c r="I22" s="145"/>
    </row>
    <row r="23" spans="1:9" ht="18" customHeight="1">
      <c r="A23" s="156"/>
      <c r="B23" s="171" t="s">
        <v>606</v>
      </c>
      <c r="C23" s="144" t="s">
        <v>291</v>
      </c>
      <c r="D23" s="172">
        <v>36</v>
      </c>
      <c r="E23" s="145"/>
      <c r="F23" s="153"/>
      <c r="G23" s="145"/>
      <c r="H23" s="145"/>
      <c r="I23" s="145"/>
    </row>
    <row r="24" spans="1:9" ht="36" customHeight="1">
      <c r="A24" s="156"/>
      <c r="B24" s="171" t="s">
        <v>604</v>
      </c>
      <c r="C24" s="144" t="s">
        <v>271</v>
      </c>
      <c r="D24" s="172">
        <v>1</v>
      </c>
      <c r="E24" s="145"/>
      <c r="F24" s="153"/>
      <c r="G24" s="145"/>
      <c r="H24" s="145"/>
      <c r="I24" s="145"/>
    </row>
    <row r="25" spans="1:9" ht="18" customHeight="1">
      <c r="A25" s="156"/>
      <c r="B25" s="177" t="s">
        <v>605</v>
      </c>
      <c r="C25" s="144" t="s">
        <v>291</v>
      </c>
      <c r="D25" s="172">
        <v>11</v>
      </c>
      <c r="E25" s="145"/>
      <c r="F25" s="153"/>
      <c r="G25" s="145"/>
      <c r="H25" s="145"/>
      <c r="I25" s="145"/>
    </row>
    <row r="26" spans="1:9" ht="35.4" customHeight="1">
      <c r="A26" s="156"/>
      <c r="B26" s="171" t="s">
        <v>594</v>
      </c>
      <c r="C26" s="144" t="s">
        <v>291</v>
      </c>
      <c r="D26" s="172">
        <v>36</v>
      </c>
      <c r="E26" s="145"/>
      <c r="F26" s="153"/>
      <c r="G26" s="145"/>
      <c r="H26" s="145"/>
      <c r="I26" s="145"/>
    </row>
    <row r="27" spans="1:9" ht="18" customHeight="1">
      <c r="A27" s="156"/>
      <c r="B27" s="167"/>
      <c r="C27" s="144"/>
      <c r="D27" s="163"/>
      <c r="E27" s="145"/>
      <c r="F27" s="153"/>
      <c r="G27" s="145"/>
      <c r="H27" s="145"/>
      <c r="I27" s="145"/>
    </row>
    <row r="28" spans="2:9" ht="18" customHeight="1">
      <c r="B28" s="147" t="s">
        <v>581</v>
      </c>
      <c r="C28" s="144" t="s">
        <v>291</v>
      </c>
      <c r="D28" s="145">
        <v>36</v>
      </c>
      <c r="E28" s="145"/>
      <c r="F28" s="153"/>
      <c r="G28" s="145"/>
      <c r="H28" s="145"/>
      <c r="I28" s="145"/>
    </row>
    <row r="29" spans="2:9" ht="18" customHeight="1">
      <c r="B29" s="147" t="s">
        <v>580</v>
      </c>
      <c r="C29" s="144" t="s">
        <v>291</v>
      </c>
      <c r="D29" s="145">
        <v>36</v>
      </c>
      <c r="E29" s="145"/>
      <c r="F29" s="153"/>
      <c r="G29" s="145"/>
      <c r="H29" s="145"/>
      <c r="I29" s="145"/>
    </row>
    <row r="30" spans="2:9" ht="35.4" customHeight="1">
      <c r="B30" s="147" t="s">
        <v>596</v>
      </c>
      <c r="C30" s="144" t="s">
        <v>597</v>
      </c>
      <c r="D30" s="145">
        <v>8</v>
      </c>
      <c r="E30" s="145"/>
      <c r="F30" s="153"/>
      <c r="G30" s="145"/>
      <c r="H30" s="145"/>
      <c r="I30" s="145"/>
    </row>
    <row r="31" spans="2:9" ht="18" customHeight="1">
      <c r="B31" s="147" t="s">
        <v>598</v>
      </c>
      <c r="C31" s="144" t="s">
        <v>271</v>
      </c>
      <c r="D31" s="145">
        <v>36</v>
      </c>
      <c r="E31" s="145"/>
      <c r="F31" s="153"/>
      <c r="G31" s="145"/>
      <c r="H31" s="145"/>
      <c r="I31" s="145"/>
    </row>
    <row r="32" spans="2:9" ht="18" customHeight="1">
      <c r="B32" s="147" t="s">
        <v>599</v>
      </c>
      <c r="C32" s="144" t="s">
        <v>597</v>
      </c>
      <c r="D32" s="145">
        <v>9</v>
      </c>
      <c r="E32" s="145"/>
      <c r="F32" s="153"/>
      <c r="G32" s="145"/>
      <c r="H32" s="145"/>
      <c r="I32" s="145"/>
    </row>
    <row r="33" spans="2:9" ht="18" customHeight="1">
      <c r="B33" s="168" t="s">
        <v>601</v>
      </c>
      <c r="C33" s="144"/>
      <c r="D33" s="145"/>
      <c r="E33" s="145"/>
      <c r="F33" s="155"/>
      <c r="G33" s="145"/>
      <c r="H33" s="145"/>
      <c r="I33" s="145"/>
    </row>
    <row r="34" spans="2:9" ht="18" customHeight="1">
      <c r="B34" s="147"/>
      <c r="C34" s="144"/>
      <c r="D34" s="145"/>
      <c r="E34" s="145"/>
      <c r="F34" s="153"/>
      <c r="G34" s="145"/>
      <c r="H34" s="145"/>
      <c r="I34" s="145"/>
    </row>
    <row r="35" spans="2:9" ht="18" customHeight="1">
      <c r="B35" s="173" t="s">
        <v>602</v>
      </c>
      <c r="C35" s="174"/>
      <c r="D35" s="175"/>
      <c r="E35" s="175"/>
      <c r="F35" s="176"/>
      <c r="G35" s="145"/>
      <c r="H35" s="145"/>
      <c r="I35" s="145"/>
    </row>
    <row r="36" spans="2:9" ht="18" customHeight="1">
      <c r="B36" s="147"/>
      <c r="C36" s="144"/>
      <c r="D36" s="145"/>
      <c r="E36" s="145"/>
      <c r="F36" s="153"/>
      <c r="G36" s="145"/>
      <c r="H36" s="145"/>
      <c r="I36" s="145"/>
    </row>
    <row r="37" spans="2:9" ht="18" customHeight="1">
      <c r="B37" s="147"/>
      <c r="C37" s="144"/>
      <c r="D37" s="145"/>
      <c r="E37" s="145"/>
      <c r="F37" s="153"/>
      <c r="G37" s="145"/>
      <c r="H37" s="145"/>
      <c r="I37" s="145"/>
    </row>
    <row r="38" spans="2:9" ht="18" customHeight="1">
      <c r="B38" s="152"/>
      <c r="C38" s="144"/>
      <c r="D38" s="145"/>
      <c r="E38" s="145"/>
      <c r="F38" s="153"/>
      <c r="G38" s="145"/>
      <c r="H38" s="145"/>
      <c r="I38" s="145"/>
    </row>
    <row r="39" spans="2:9" ht="18" customHeight="1">
      <c r="B39" s="147"/>
      <c r="C39" s="144"/>
      <c r="D39" s="145"/>
      <c r="E39" s="145"/>
      <c r="F39" s="153"/>
      <c r="G39" s="145"/>
      <c r="H39" s="145"/>
      <c r="I39" s="145"/>
    </row>
    <row r="40" spans="2:9" ht="18" customHeight="1">
      <c r="B40" s="147"/>
      <c r="C40" s="144"/>
      <c r="D40" s="145"/>
      <c r="E40" s="145"/>
      <c r="F40" s="153"/>
      <c r="G40" s="145"/>
      <c r="H40" s="145"/>
      <c r="I40" s="145"/>
    </row>
    <row r="41" spans="2:9" ht="18" customHeight="1">
      <c r="B41" s="147"/>
      <c r="C41" s="144"/>
      <c r="D41" s="145"/>
      <c r="E41" s="145"/>
      <c r="F41" s="153"/>
      <c r="G41" s="145"/>
      <c r="H41" s="145"/>
      <c r="I41" s="145"/>
    </row>
    <row r="42" spans="2:9" ht="18" customHeight="1">
      <c r="B42" s="147"/>
      <c r="C42" s="144"/>
      <c r="D42" s="145"/>
      <c r="E42" s="145"/>
      <c r="F42" s="153"/>
      <c r="G42" s="145"/>
      <c r="H42" s="145"/>
      <c r="I42" s="145"/>
    </row>
    <row r="43" spans="2:9" ht="18" customHeight="1">
      <c r="B43" s="147"/>
      <c r="C43" s="144"/>
      <c r="D43" s="145"/>
      <c r="E43" s="145"/>
      <c r="F43" s="153"/>
      <c r="G43" s="145"/>
      <c r="H43" s="145"/>
      <c r="I43" s="145"/>
    </row>
    <row r="44" spans="2:9" ht="18" customHeight="1">
      <c r="B44" s="147"/>
      <c r="C44" s="144"/>
      <c r="D44" s="145"/>
      <c r="E44" s="145"/>
      <c r="F44" s="153"/>
      <c r="G44" s="145"/>
      <c r="H44" s="145"/>
      <c r="I44" s="145"/>
    </row>
    <row r="45" spans="2:9" ht="18" customHeight="1">
      <c r="B45" s="147"/>
      <c r="C45" s="144"/>
      <c r="D45" s="145"/>
      <c r="E45" s="145"/>
      <c r="F45" s="153"/>
      <c r="G45" s="145"/>
      <c r="H45" s="145"/>
      <c r="I45" s="145"/>
    </row>
    <row r="46" spans="2:9" ht="18" customHeight="1">
      <c r="B46" s="152"/>
      <c r="C46" s="144"/>
      <c r="D46" s="145"/>
      <c r="E46" s="145"/>
      <c r="F46" s="153"/>
      <c r="G46" s="145"/>
      <c r="H46" s="145"/>
      <c r="I46" s="145"/>
    </row>
    <row r="47" spans="2:9" ht="18" customHeight="1">
      <c r="B47" s="147"/>
      <c r="C47" s="144"/>
      <c r="D47" s="145"/>
      <c r="E47" s="145"/>
      <c r="F47" s="153"/>
      <c r="G47" s="145"/>
      <c r="H47" s="145"/>
      <c r="I47" s="145"/>
    </row>
    <row r="48" spans="2:9" ht="18" customHeight="1">
      <c r="B48" s="147"/>
      <c r="C48" s="144"/>
      <c r="D48" s="145"/>
      <c r="E48" s="145"/>
      <c r="F48" s="153"/>
      <c r="G48" s="145"/>
      <c r="H48" s="145"/>
      <c r="I48" s="145"/>
    </row>
    <row r="49" spans="2:9" ht="18" customHeight="1">
      <c r="B49" s="147"/>
      <c r="C49" s="144"/>
      <c r="D49" s="145"/>
      <c r="E49" s="145"/>
      <c r="F49" s="153"/>
      <c r="G49" s="145"/>
      <c r="H49" s="145"/>
      <c r="I49" s="145"/>
    </row>
    <row r="50" spans="2:9" ht="18" customHeight="1">
      <c r="B50" s="147"/>
      <c r="C50" s="144"/>
      <c r="D50" s="145"/>
      <c r="E50" s="145"/>
      <c r="F50" s="153"/>
      <c r="G50" s="145"/>
      <c r="H50" s="145"/>
      <c r="I50" s="145"/>
    </row>
    <row r="51" spans="2:9" ht="18" customHeight="1">
      <c r="B51" s="147"/>
      <c r="C51" s="144"/>
      <c r="D51" s="145"/>
      <c r="E51" s="145"/>
      <c r="F51" s="153"/>
      <c r="G51" s="145"/>
      <c r="H51" s="145"/>
      <c r="I51" s="145"/>
    </row>
    <row r="52" spans="2:9" ht="18" customHeight="1">
      <c r="B52" s="147"/>
      <c r="C52" s="144"/>
      <c r="D52" s="145"/>
      <c r="E52" s="145"/>
      <c r="F52" s="153"/>
      <c r="G52" s="145"/>
      <c r="H52" s="145"/>
      <c r="I52" s="145"/>
    </row>
    <row r="53" spans="2:9" ht="18" customHeight="1">
      <c r="B53" s="147"/>
      <c r="C53" s="144"/>
      <c r="D53" s="145"/>
      <c r="E53" s="145"/>
      <c r="F53" s="153"/>
      <c r="G53" s="145"/>
      <c r="H53" s="145"/>
      <c r="I53" s="145"/>
    </row>
    <row r="54" spans="2:9" ht="18" customHeight="1">
      <c r="B54" s="152"/>
      <c r="C54" s="144"/>
      <c r="D54" s="145"/>
      <c r="E54" s="145"/>
      <c r="F54" s="153"/>
      <c r="G54" s="145"/>
      <c r="H54" s="145"/>
      <c r="I54" s="145"/>
    </row>
    <row r="55" spans="2:9" ht="18" customHeight="1">
      <c r="B55" s="147"/>
      <c r="C55" s="144"/>
      <c r="D55" s="145"/>
      <c r="E55" s="145"/>
      <c r="F55" s="153"/>
      <c r="G55" s="145"/>
      <c r="H55" s="145"/>
      <c r="I55" s="145"/>
    </row>
    <row r="56" spans="2:9" ht="18" customHeight="1">
      <c r="B56" s="147"/>
      <c r="C56" s="144"/>
      <c r="D56" s="145"/>
      <c r="E56" s="145"/>
      <c r="F56" s="153"/>
      <c r="G56" s="145"/>
      <c r="H56" s="145"/>
      <c r="I56" s="145"/>
    </row>
    <row r="57" spans="2:9" ht="18" customHeight="1">
      <c r="B57" s="147"/>
      <c r="C57" s="144"/>
      <c r="D57" s="145"/>
      <c r="E57" s="145"/>
      <c r="F57" s="153"/>
      <c r="G57" s="145"/>
      <c r="H57" s="145"/>
      <c r="I57" s="145"/>
    </row>
    <row r="58" spans="2:9" ht="18" customHeight="1">
      <c r="B58" s="147"/>
      <c r="C58" s="144"/>
      <c r="D58" s="145"/>
      <c r="E58" s="145"/>
      <c r="F58" s="153"/>
      <c r="G58" s="145"/>
      <c r="H58" s="145"/>
      <c r="I58" s="145"/>
    </row>
    <row r="59" spans="2:9" ht="18" customHeight="1">
      <c r="B59" s="147"/>
      <c r="C59" s="144"/>
      <c r="D59" s="145"/>
      <c r="E59" s="145"/>
      <c r="F59" s="153"/>
      <c r="G59" s="145"/>
      <c r="H59" s="145"/>
      <c r="I59" s="145"/>
    </row>
    <row r="60" spans="2:9" ht="18" customHeight="1">
      <c r="B60" s="147"/>
      <c r="C60" s="144"/>
      <c r="D60" s="145"/>
      <c r="E60" s="145"/>
      <c r="F60" s="153"/>
      <c r="G60" s="145"/>
      <c r="H60" s="145"/>
      <c r="I60" s="145"/>
    </row>
    <row r="61" spans="2:9" ht="18" customHeight="1">
      <c r="B61" s="152"/>
      <c r="C61" s="144"/>
      <c r="D61" s="145"/>
      <c r="E61" s="145"/>
      <c r="F61" s="153"/>
      <c r="G61" s="145"/>
      <c r="H61" s="145"/>
      <c r="I61" s="145"/>
    </row>
    <row r="62" spans="2:9" ht="18" customHeight="1">
      <c r="B62" s="147"/>
      <c r="C62" s="144"/>
      <c r="D62" s="145"/>
      <c r="E62" s="145"/>
      <c r="F62" s="153"/>
      <c r="G62" s="145"/>
      <c r="H62" s="145"/>
      <c r="I62" s="145"/>
    </row>
    <row r="63" spans="2:9" ht="18" customHeight="1">
      <c r="B63" s="147"/>
      <c r="C63" s="144"/>
      <c r="D63" s="145"/>
      <c r="E63" s="145"/>
      <c r="F63" s="153"/>
      <c r="G63" s="145"/>
      <c r="H63" s="145"/>
      <c r="I63" s="145"/>
    </row>
    <row r="64" spans="2:9" ht="18" customHeight="1">
      <c r="B64" s="147"/>
      <c r="C64" s="144"/>
      <c r="D64" s="145"/>
      <c r="E64" s="145"/>
      <c r="F64" s="153"/>
      <c r="G64" s="145"/>
      <c r="H64" s="145"/>
      <c r="I64" s="145"/>
    </row>
    <row r="65" spans="2:9" ht="18" customHeight="1">
      <c r="B65" s="147"/>
      <c r="C65" s="144"/>
      <c r="D65" s="145"/>
      <c r="E65" s="145"/>
      <c r="F65" s="153"/>
      <c r="G65" s="145"/>
      <c r="H65" s="145"/>
      <c r="I65" s="145"/>
    </row>
    <row r="66" spans="2:9" ht="18" customHeight="1">
      <c r="B66" s="147"/>
      <c r="C66" s="144"/>
      <c r="D66" s="145"/>
      <c r="E66" s="145"/>
      <c r="F66" s="153"/>
      <c r="G66" s="145"/>
      <c r="H66" s="145"/>
      <c r="I66" s="145"/>
    </row>
    <row r="67" spans="2:9" ht="18" customHeight="1">
      <c r="B67" s="147"/>
      <c r="C67" s="144"/>
      <c r="D67" s="145"/>
      <c r="E67" s="145"/>
      <c r="F67" s="153"/>
      <c r="G67" s="145"/>
      <c r="H67" s="145"/>
      <c r="I67" s="145"/>
    </row>
    <row r="68" spans="2:9" ht="18" customHeight="1">
      <c r="B68" s="147"/>
      <c r="C68" s="144"/>
      <c r="D68" s="145"/>
      <c r="E68" s="145"/>
      <c r="F68" s="153"/>
      <c r="G68" s="145"/>
      <c r="H68" s="145"/>
      <c r="I68" s="145"/>
    </row>
    <row r="69" spans="2:9" ht="18" customHeight="1">
      <c r="B69" s="152"/>
      <c r="C69" s="144"/>
      <c r="D69" s="145"/>
      <c r="E69" s="145"/>
      <c r="F69" s="153"/>
      <c r="G69" s="145"/>
      <c r="H69" s="145"/>
      <c r="I69" s="145"/>
    </row>
    <row r="70" spans="2:9" ht="18" customHeight="1">
      <c r="B70" s="147"/>
      <c r="C70" s="144"/>
      <c r="D70" s="145"/>
      <c r="E70" s="145"/>
      <c r="F70" s="153"/>
      <c r="G70" s="145"/>
      <c r="H70" s="145"/>
      <c r="I70" s="145"/>
    </row>
    <row r="71" spans="2:9" ht="18" customHeight="1">
      <c r="B71" s="147"/>
      <c r="C71" s="144"/>
      <c r="D71" s="145"/>
      <c r="E71" s="145"/>
      <c r="F71" s="153"/>
      <c r="G71" s="145"/>
      <c r="H71" s="145"/>
      <c r="I71" s="145"/>
    </row>
    <row r="72" spans="2:9" ht="18" customHeight="1">
      <c r="B72" s="147"/>
      <c r="C72" s="144"/>
      <c r="D72" s="145"/>
      <c r="E72" s="145"/>
      <c r="F72" s="153"/>
      <c r="G72" s="145"/>
      <c r="H72" s="145"/>
      <c r="I72" s="145"/>
    </row>
    <row r="73" spans="2:9" ht="18" customHeight="1">
      <c r="B73" s="147"/>
      <c r="C73" s="144"/>
      <c r="D73" s="145"/>
      <c r="E73" s="145"/>
      <c r="F73" s="153"/>
      <c r="G73" s="145"/>
      <c r="H73" s="145"/>
      <c r="I73" s="145"/>
    </row>
    <row r="74" spans="2:9" ht="18" customHeight="1">
      <c r="B74" s="147"/>
      <c r="C74" s="144"/>
      <c r="D74" s="145"/>
      <c r="E74" s="145"/>
      <c r="F74" s="153"/>
      <c r="G74" s="145"/>
      <c r="H74" s="145"/>
      <c r="I74" s="145"/>
    </row>
    <row r="75" spans="2:9" ht="18" customHeight="1">
      <c r="B75" s="147"/>
      <c r="C75" s="144"/>
      <c r="D75" s="145"/>
      <c r="E75" s="145"/>
      <c r="F75" s="153"/>
      <c r="G75" s="145"/>
      <c r="H75" s="145"/>
      <c r="I75" s="145"/>
    </row>
    <row r="76" spans="2:9" ht="18" customHeight="1">
      <c r="B76" s="147"/>
      <c r="C76" s="144"/>
      <c r="D76" s="145"/>
      <c r="E76" s="145"/>
      <c r="F76" s="153"/>
      <c r="G76" s="145"/>
      <c r="H76" s="145"/>
      <c r="I76" s="145"/>
    </row>
    <row r="77" spans="2:9" ht="18" customHeight="1">
      <c r="B77" s="152"/>
      <c r="C77" s="144"/>
      <c r="D77" s="145"/>
      <c r="E77" s="145"/>
      <c r="F77" s="153"/>
      <c r="G77" s="145"/>
      <c r="H77" s="145"/>
      <c r="I77" s="145"/>
    </row>
    <row r="78" spans="2:9" ht="18" customHeight="1">
      <c r="B78" s="147"/>
      <c r="C78" s="144"/>
      <c r="D78" s="145"/>
      <c r="E78" s="145"/>
      <c r="F78" s="153"/>
      <c r="G78" s="145"/>
      <c r="H78" s="145"/>
      <c r="I78" s="145"/>
    </row>
    <row r="79" spans="2:9" ht="18" customHeight="1">
      <c r="B79" s="147"/>
      <c r="C79" s="144"/>
      <c r="D79" s="145"/>
      <c r="E79" s="145"/>
      <c r="F79" s="153"/>
      <c r="G79" s="145"/>
      <c r="H79" s="145"/>
      <c r="I79" s="145"/>
    </row>
    <row r="80" spans="2:9" ht="18" customHeight="1">
      <c r="B80" s="147"/>
      <c r="C80" s="144"/>
      <c r="D80" s="145"/>
      <c r="E80" s="145"/>
      <c r="F80" s="153"/>
      <c r="G80" s="145"/>
      <c r="H80" s="145"/>
      <c r="I80" s="145"/>
    </row>
    <row r="81" spans="2:9" ht="18" customHeight="1">
      <c r="B81" s="147"/>
      <c r="C81" s="144"/>
      <c r="D81" s="145"/>
      <c r="E81" s="145"/>
      <c r="F81" s="153"/>
      <c r="G81" s="145"/>
      <c r="H81" s="145"/>
      <c r="I81" s="145"/>
    </row>
    <row r="82" spans="2:9" ht="18" customHeight="1">
      <c r="B82" s="147"/>
      <c r="C82" s="144"/>
      <c r="D82" s="145"/>
      <c r="E82" s="145"/>
      <c r="F82" s="153"/>
      <c r="G82" s="145"/>
      <c r="H82" s="145"/>
      <c r="I82" s="145"/>
    </row>
    <row r="83" spans="2:9" ht="18" customHeight="1">
      <c r="B83" s="147"/>
      <c r="C83" s="144"/>
      <c r="D83" s="145"/>
      <c r="E83" s="145"/>
      <c r="F83" s="153"/>
      <c r="G83" s="145"/>
      <c r="H83" s="145"/>
      <c r="I83" s="145"/>
    </row>
    <row r="84" spans="2:9" ht="18" customHeight="1">
      <c r="B84" s="147"/>
      <c r="C84" s="144"/>
      <c r="D84" s="145"/>
      <c r="E84" s="145"/>
      <c r="F84" s="153"/>
      <c r="G84" s="145"/>
      <c r="H84" s="145"/>
      <c r="I84" s="145"/>
    </row>
    <row r="85" spans="2:9" ht="18" customHeight="1">
      <c r="B85" s="147"/>
      <c r="C85" s="144"/>
      <c r="D85" s="145"/>
      <c r="E85" s="145"/>
      <c r="F85" s="153"/>
      <c r="G85" s="145"/>
      <c r="H85" s="145"/>
      <c r="I85" s="145"/>
    </row>
    <row r="86" spans="2:9" ht="18" customHeight="1">
      <c r="B86" s="147"/>
      <c r="C86" s="144"/>
      <c r="D86" s="145"/>
      <c r="E86" s="145"/>
      <c r="F86" s="153"/>
      <c r="G86" s="145"/>
      <c r="H86" s="145"/>
      <c r="I86" s="145"/>
    </row>
    <row r="87" spans="2:9" ht="18" customHeight="1">
      <c r="B87" s="147"/>
      <c r="C87" s="144"/>
      <c r="D87" s="145"/>
      <c r="E87" s="145"/>
      <c r="F87" s="153"/>
      <c r="G87" s="145"/>
      <c r="H87" s="145"/>
      <c r="I87" s="145"/>
    </row>
    <row r="88" spans="2:9" ht="18" customHeight="1">
      <c r="B88" s="147"/>
      <c r="C88" s="144"/>
      <c r="D88" s="145"/>
      <c r="E88" s="145"/>
      <c r="F88" s="153"/>
      <c r="G88" s="145"/>
      <c r="H88" s="145"/>
      <c r="I88" s="145"/>
    </row>
    <row r="89" spans="2:9" ht="18" customHeight="1">
      <c r="B89" s="147"/>
      <c r="C89" s="144"/>
      <c r="D89" s="145"/>
      <c r="E89" s="145"/>
      <c r="F89" s="153"/>
      <c r="G89" s="145"/>
      <c r="H89" s="145"/>
      <c r="I89" s="145"/>
    </row>
    <row r="90" spans="2:9" ht="18" customHeight="1">
      <c r="B90" s="147"/>
      <c r="C90" s="144"/>
      <c r="D90" s="145"/>
      <c r="E90" s="145"/>
      <c r="F90" s="153"/>
      <c r="G90" s="145"/>
      <c r="H90" s="145"/>
      <c r="I90" s="145"/>
    </row>
    <row r="91" spans="2:9" ht="18" customHeight="1">
      <c r="B91" s="147"/>
      <c r="C91" s="144"/>
      <c r="D91" s="145"/>
      <c r="E91" s="145"/>
      <c r="F91" s="153"/>
      <c r="G91" s="145"/>
      <c r="H91" s="145"/>
      <c r="I91" s="145"/>
    </row>
    <row r="92" spans="2:9" ht="18" customHeight="1">
      <c r="B92" s="147"/>
      <c r="C92" s="144"/>
      <c r="D92" s="145"/>
      <c r="E92" s="145"/>
      <c r="F92" s="153"/>
      <c r="G92" s="145"/>
      <c r="H92" s="145"/>
      <c r="I92" s="145"/>
    </row>
    <row r="93" spans="2:9" ht="18" customHeight="1">
      <c r="B93" s="147"/>
      <c r="C93" s="144"/>
      <c r="D93" s="145"/>
      <c r="E93" s="145"/>
      <c r="F93" s="153"/>
      <c r="G93" s="145"/>
      <c r="H93" s="145"/>
      <c r="I93" s="145"/>
    </row>
    <row r="94" spans="2:9" ht="18" customHeight="1">
      <c r="B94" s="147"/>
      <c r="C94" s="144"/>
      <c r="D94" s="145"/>
      <c r="E94" s="145"/>
      <c r="F94" s="153"/>
      <c r="G94" s="145"/>
      <c r="H94" s="145"/>
      <c r="I94" s="145"/>
    </row>
    <row r="95" spans="2:9" ht="18" customHeight="1">
      <c r="B95" s="147"/>
      <c r="C95" s="144"/>
      <c r="D95" s="145"/>
      <c r="E95" s="145"/>
      <c r="F95" s="153"/>
      <c r="G95" s="145"/>
      <c r="H95" s="145"/>
      <c r="I95" s="145"/>
    </row>
    <row r="96" spans="2:9" ht="18" customHeight="1">
      <c r="B96" s="147"/>
      <c r="C96" s="144"/>
      <c r="D96" s="145"/>
      <c r="E96" s="145"/>
      <c r="F96" s="153"/>
      <c r="G96" s="145"/>
      <c r="H96" s="145"/>
      <c r="I96" s="145"/>
    </row>
    <row r="97" spans="2:9" ht="18" customHeight="1">
      <c r="B97" s="147"/>
      <c r="C97" s="144"/>
      <c r="D97" s="145"/>
      <c r="E97" s="145"/>
      <c r="F97" s="153"/>
      <c r="G97" s="145"/>
      <c r="H97" s="145"/>
      <c r="I97" s="145"/>
    </row>
    <row r="98" spans="2:9" ht="18" customHeight="1">
      <c r="B98" s="147"/>
      <c r="C98" s="144"/>
      <c r="D98" s="145"/>
      <c r="E98" s="145"/>
      <c r="F98" s="153"/>
      <c r="G98" s="145"/>
      <c r="H98" s="145"/>
      <c r="I98" s="145"/>
    </row>
    <row r="99" spans="2:9" ht="18" customHeight="1">
      <c r="B99" s="147"/>
      <c r="C99" s="144"/>
      <c r="D99" s="145"/>
      <c r="E99" s="145"/>
      <c r="F99" s="153"/>
      <c r="G99" s="145"/>
      <c r="H99" s="145"/>
      <c r="I99" s="145"/>
    </row>
    <row r="100" spans="2:9" ht="18" customHeight="1">
      <c r="B100" s="147"/>
      <c r="C100" s="144"/>
      <c r="D100" s="145"/>
      <c r="E100" s="145"/>
      <c r="F100" s="153"/>
      <c r="G100" s="145"/>
      <c r="H100" s="145"/>
      <c r="I100" s="145"/>
    </row>
    <row r="101" spans="2:9" ht="18" customHeight="1">
      <c r="B101" s="147"/>
      <c r="C101" s="144"/>
      <c r="D101" s="145"/>
      <c r="E101" s="145"/>
      <c r="F101" s="153"/>
      <c r="G101" s="145"/>
      <c r="H101" s="145"/>
      <c r="I101" s="145"/>
    </row>
    <row r="102" spans="2:9" ht="18" customHeight="1">
      <c r="B102" s="147"/>
      <c r="C102" s="144"/>
      <c r="D102" s="145"/>
      <c r="E102" s="145"/>
      <c r="F102" s="153"/>
      <c r="G102" s="145"/>
      <c r="H102" s="145"/>
      <c r="I102" s="145"/>
    </row>
    <row r="103" spans="2:9" ht="18" customHeight="1">
      <c r="B103" s="147"/>
      <c r="C103" s="144"/>
      <c r="D103" s="145"/>
      <c r="E103" s="145"/>
      <c r="F103" s="153"/>
      <c r="G103" s="145"/>
      <c r="H103" s="145"/>
      <c r="I103" s="145"/>
    </row>
    <row r="104" spans="2:9" ht="18" customHeight="1">
      <c r="B104" s="147"/>
      <c r="C104" s="144"/>
      <c r="D104" s="145"/>
      <c r="E104" s="145"/>
      <c r="F104" s="153"/>
      <c r="G104" s="145"/>
      <c r="H104" s="145"/>
      <c r="I104" s="145"/>
    </row>
    <row r="105" spans="2:9" ht="18" customHeight="1">
      <c r="B105" s="147"/>
      <c r="C105" s="144"/>
      <c r="D105" s="145"/>
      <c r="E105" s="145"/>
      <c r="F105" s="153"/>
      <c r="G105" s="145"/>
      <c r="H105" s="145"/>
      <c r="I105" s="145"/>
    </row>
    <row r="106" spans="2:9" ht="18" customHeight="1">
      <c r="B106" s="147"/>
      <c r="C106" s="144"/>
      <c r="D106" s="145"/>
      <c r="E106" s="145"/>
      <c r="F106" s="153"/>
      <c r="G106" s="145"/>
      <c r="H106" s="145"/>
      <c r="I106" s="145"/>
    </row>
    <row r="107" spans="2:9" ht="18" customHeight="1">
      <c r="B107" s="147"/>
      <c r="C107" s="144"/>
      <c r="D107" s="145"/>
      <c r="E107" s="145"/>
      <c r="F107" s="153"/>
      <c r="G107" s="145"/>
      <c r="H107" s="145"/>
      <c r="I107" s="145"/>
    </row>
    <row r="108" spans="2:9" ht="18" customHeight="1">
      <c r="B108" s="147"/>
      <c r="C108" s="144"/>
      <c r="D108" s="145"/>
      <c r="E108" s="145"/>
      <c r="F108" s="153"/>
      <c r="G108" s="145"/>
      <c r="H108" s="145"/>
      <c r="I108" s="145"/>
    </row>
    <row r="109" spans="2:9" ht="18" customHeight="1">
      <c r="B109" s="147"/>
      <c r="C109" s="144"/>
      <c r="D109" s="145"/>
      <c r="E109" s="145"/>
      <c r="F109" s="153"/>
      <c r="G109" s="145"/>
      <c r="H109" s="145"/>
      <c r="I109" s="145"/>
    </row>
    <row r="110" spans="2:9" ht="18" customHeight="1">
      <c r="B110" s="147"/>
      <c r="C110" s="144"/>
      <c r="D110" s="145"/>
      <c r="E110" s="145"/>
      <c r="F110" s="153"/>
      <c r="G110" s="145"/>
      <c r="H110" s="145"/>
      <c r="I110" s="145"/>
    </row>
    <row r="111" spans="2:9" ht="18" customHeight="1">
      <c r="B111" s="147"/>
      <c r="C111" s="144"/>
      <c r="D111" s="145"/>
      <c r="E111" s="145"/>
      <c r="F111" s="153"/>
      <c r="G111" s="145"/>
      <c r="H111" s="145"/>
      <c r="I111" s="145"/>
    </row>
    <row r="112" spans="2:9" ht="18" customHeight="1">
      <c r="B112" s="147"/>
      <c r="C112" s="144"/>
      <c r="D112" s="145"/>
      <c r="E112" s="145"/>
      <c r="F112" s="153"/>
      <c r="G112" s="145"/>
      <c r="H112" s="145"/>
      <c r="I112" s="145"/>
    </row>
    <row r="113" spans="2:9" ht="18" customHeight="1">
      <c r="B113" s="147"/>
      <c r="C113" s="144"/>
      <c r="D113" s="145"/>
      <c r="E113" s="145"/>
      <c r="F113" s="153"/>
      <c r="G113" s="145"/>
      <c r="H113" s="145"/>
      <c r="I113" s="145"/>
    </row>
    <row r="114" spans="2:9" ht="18" customHeight="1">
      <c r="B114" s="147"/>
      <c r="C114" s="144"/>
      <c r="D114" s="145"/>
      <c r="E114" s="145"/>
      <c r="F114" s="153"/>
      <c r="G114" s="145"/>
      <c r="H114" s="145"/>
      <c r="I114" s="145"/>
    </row>
    <row r="115" spans="2:9" ht="18" customHeight="1">
      <c r="B115" s="147"/>
      <c r="C115" s="144"/>
      <c r="D115" s="145"/>
      <c r="E115" s="145"/>
      <c r="F115" s="153"/>
      <c r="G115" s="145"/>
      <c r="H115" s="145"/>
      <c r="I115" s="145"/>
    </row>
    <row r="116" spans="2:9" ht="18" customHeight="1">
      <c r="B116" s="147"/>
      <c r="C116" s="144"/>
      <c r="D116" s="145"/>
      <c r="E116" s="145"/>
      <c r="F116" s="153"/>
      <c r="G116" s="145"/>
      <c r="H116" s="145"/>
      <c r="I116" s="145"/>
    </row>
    <row r="117" spans="2:9" ht="18" customHeight="1">
      <c r="B117" s="147"/>
      <c r="C117" s="144"/>
      <c r="D117" s="145"/>
      <c r="E117" s="145"/>
      <c r="F117" s="153"/>
      <c r="G117" s="145"/>
      <c r="H117" s="145"/>
      <c r="I117" s="145"/>
    </row>
    <row r="118" spans="2:9" ht="18" customHeight="1">
      <c r="B118" s="147"/>
      <c r="C118" s="144"/>
      <c r="D118" s="145"/>
      <c r="E118" s="145"/>
      <c r="F118" s="153"/>
      <c r="G118" s="145"/>
      <c r="H118" s="145"/>
      <c r="I118" s="145"/>
    </row>
    <row r="119" spans="2:9" ht="18" customHeight="1">
      <c r="B119" s="147"/>
      <c r="C119" s="144"/>
      <c r="D119" s="145"/>
      <c r="E119" s="145"/>
      <c r="F119" s="153"/>
      <c r="G119" s="145"/>
      <c r="H119" s="145"/>
      <c r="I119" s="145"/>
    </row>
    <row r="120" spans="2:9" ht="18" customHeight="1">
      <c r="B120" s="147"/>
      <c r="C120" s="144"/>
      <c r="D120" s="145"/>
      <c r="E120" s="145"/>
      <c r="F120" s="153"/>
      <c r="G120" s="145"/>
      <c r="H120" s="145"/>
      <c r="I120" s="145"/>
    </row>
    <row r="121" spans="2:9" ht="18" customHeight="1">
      <c r="B121" s="147"/>
      <c r="C121" s="144"/>
      <c r="D121" s="145"/>
      <c r="E121" s="145"/>
      <c r="F121" s="153"/>
      <c r="G121" s="145"/>
      <c r="H121" s="145"/>
      <c r="I121" s="145"/>
    </row>
    <row r="122" spans="2:9" ht="18" customHeight="1">
      <c r="B122" s="147"/>
      <c r="C122" s="144"/>
      <c r="D122" s="145"/>
      <c r="E122" s="145"/>
      <c r="F122" s="153"/>
      <c r="G122" s="145"/>
      <c r="H122" s="145"/>
      <c r="I122" s="145"/>
    </row>
    <row r="123" spans="2:9" ht="18" customHeight="1">
      <c r="B123" s="147"/>
      <c r="C123" s="144"/>
      <c r="D123" s="145"/>
      <c r="E123" s="145"/>
      <c r="F123" s="153"/>
      <c r="G123" s="145"/>
      <c r="H123" s="145"/>
      <c r="I123" s="145"/>
    </row>
    <row r="124" spans="2:9" ht="18" customHeight="1">
      <c r="B124" s="147"/>
      <c r="C124" s="144"/>
      <c r="D124" s="145"/>
      <c r="E124" s="145"/>
      <c r="F124" s="153"/>
      <c r="G124" s="145"/>
      <c r="H124" s="145"/>
      <c r="I124" s="145"/>
    </row>
    <row r="125" spans="2:9" ht="18" customHeight="1">
      <c r="B125" s="147"/>
      <c r="C125" s="144"/>
      <c r="D125" s="145"/>
      <c r="E125" s="145"/>
      <c r="F125" s="153"/>
      <c r="G125" s="145"/>
      <c r="H125" s="145"/>
      <c r="I125" s="145"/>
    </row>
    <row r="126" spans="2:9" ht="18" customHeight="1">
      <c r="B126" s="147"/>
      <c r="C126" s="144"/>
      <c r="D126" s="145"/>
      <c r="E126" s="145"/>
      <c r="F126" s="153"/>
      <c r="G126" s="145"/>
      <c r="H126" s="145"/>
      <c r="I126" s="145"/>
    </row>
    <row r="127" spans="2:9" ht="18" customHeight="1">
      <c r="B127" s="147"/>
      <c r="C127" s="144"/>
      <c r="D127" s="145"/>
      <c r="E127" s="145"/>
      <c r="F127" s="153"/>
      <c r="G127" s="145"/>
      <c r="H127" s="145"/>
      <c r="I127" s="145"/>
    </row>
    <row r="128" spans="2:9" ht="18" customHeight="1">
      <c r="B128" s="147"/>
      <c r="C128" s="144"/>
      <c r="D128" s="145"/>
      <c r="E128" s="145"/>
      <c r="F128" s="153"/>
      <c r="G128" s="145"/>
      <c r="H128" s="145"/>
      <c r="I128" s="145"/>
    </row>
    <row r="129" spans="2:9" ht="18" customHeight="1">
      <c r="B129" s="147"/>
      <c r="C129" s="144"/>
      <c r="D129" s="145"/>
      <c r="E129" s="145"/>
      <c r="F129" s="153"/>
      <c r="G129" s="145"/>
      <c r="H129" s="145"/>
      <c r="I129" s="145"/>
    </row>
    <row r="130" spans="2:9" ht="18" customHeight="1">
      <c r="B130" s="147"/>
      <c r="C130" s="144"/>
      <c r="D130" s="145"/>
      <c r="E130" s="145"/>
      <c r="F130" s="153"/>
      <c r="G130" s="145"/>
      <c r="H130" s="145"/>
      <c r="I130" s="145"/>
    </row>
    <row r="131" spans="2:9" ht="18" customHeight="1">
      <c r="B131" s="147"/>
      <c r="C131" s="144"/>
      <c r="D131" s="145"/>
      <c r="E131" s="145"/>
      <c r="F131" s="153"/>
      <c r="G131" s="145"/>
      <c r="H131" s="145"/>
      <c r="I131" s="145"/>
    </row>
    <row r="132" spans="2:9" ht="18" customHeight="1">
      <c r="B132" s="147"/>
      <c r="C132" s="144"/>
      <c r="D132" s="145"/>
      <c r="E132" s="145"/>
      <c r="F132" s="153"/>
      <c r="G132" s="145"/>
      <c r="H132" s="145"/>
      <c r="I132" s="145"/>
    </row>
    <row r="133" spans="2:9" ht="18" customHeight="1">
      <c r="B133" s="147"/>
      <c r="C133" s="144"/>
      <c r="D133" s="145"/>
      <c r="E133" s="145"/>
      <c r="F133" s="153"/>
      <c r="G133" s="145"/>
      <c r="H133" s="145"/>
      <c r="I133" s="145"/>
    </row>
    <row r="134" spans="2:9" ht="18" customHeight="1">
      <c r="B134" s="147"/>
      <c r="C134" s="144"/>
      <c r="D134" s="145"/>
      <c r="E134" s="145"/>
      <c r="F134" s="153"/>
      <c r="G134" s="145"/>
      <c r="H134" s="145"/>
      <c r="I134" s="145"/>
    </row>
    <row r="135" spans="2:9" ht="18" customHeight="1">
      <c r="B135" s="147"/>
      <c r="C135" s="144"/>
      <c r="D135" s="145"/>
      <c r="E135" s="145"/>
      <c r="F135" s="153"/>
      <c r="G135" s="145"/>
      <c r="H135" s="145"/>
      <c r="I135" s="145"/>
    </row>
    <row r="136" spans="2:9" ht="18" customHeight="1">
      <c r="B136" s="147"/>
      <c r="C136" s="144"/>
      <c r="D136" s="145"/>
      <c r="E136" s="145"/>
      <c r="F136" s="153"/>
      <c r="G136" s="145"/>
      <c r="H136" s="145"/>
      <c r="I136" s="145"/>
    </row>
    <row r="137" spans="2:9" ht="18" customHeight="1">
      <c r="B137" s="147"/>
      <c r="C137" s="144"/>
      <c r="D137" s="145"/>
      <c r="E137" s="145"/>
      <c r="F137" s="153"/>
      <c r="G137" s="145"/>
      <c r="H137" s="145"/>
      <c r="I137" s="145"/>
    </row>
    <row r="138" spans="2:9" ht="18" customHeight="1">
      <c r="B138" s="147"/>
      <c r="C138" s="144"/>
      <c r="D138" s="145"/>
      <c r="E138" s="145"/>
      <c r="F138" s="153"/>
      <c r="G138" s="145"/>
      <c r="H138" s="145"/>
      <c r="I138" s="145"/>
    </row>
    <row r="139" spans="2:9" ht="18" customHeight="1">
      <c r="B139" s="147"/>
      <c r="C139" s="144"/>
      <c r="D139" s="145"/>
      <c r="E139" s="145"/>
      <c r="F139" s="153"/>
      <c r="G139" s="145"/>
      <c r="H139" s="145"/>
      <c r="I139" s="145"/>
    </row>
    <row r="140" spans="2:9" ht="18" customHeight="1">
      <c r="B140" s="147"/>
      <c r="C140" s="144"/>
      <c r="D140" s="145"/>
      <c r="E140" s="145"/>
      <c r="F140" s="153"/>
      <c r="G140" s="145"/>
      <c r="H140" s="145"/>
      <c r="I140" s="145"/>
    </row>
    <row r="141" spans="2:9" ht="18" customHeight="1">
      <c r="B141" s="147"/>
      <c r="C141" s="144"/>
      <c r="D141" s="145"/>
      <c r="E141" s="145"/>
      <c r="F141" s="153"/>
      <c r="G141" s="145"/>
      <c r="H141" s="145"/>
      <c r="I141" s="145"/>
    </row>
    <row r="142" spans="2:9" ht="18" customHeight="1">
      <c r="B142" s="147"/>
      <c r="C142" s="144"/>
      <c r="D142" s="145"/>
      <c r="E142" s="145"/>
      <c r="F142" s="153"/>
      <c r="G142" s="145"/>
      <c r="H142" s="145"/>
      <c r="I142" s="145"/>
    </row>
    <row r="143" spans="2:9" ht="18" customHeight="1">
      <c r="B143" s="147"/>
      <c r="C143" s="144"/>
      <c r="D143" s="145"/>
      <c r="E143" s="145"/>
      <c r="F143" s="153"/>
      <c r="G143" s="145"/>
      <c r="H143" s="145"/>
      <c r="I143" s="145"/>
    </row>
    <row r="144" spans="2:9" ht="18" customHeight="1">
      <c r="B144" s="147"/>
      <c r="C144" s="144"/>
      <c r="D144" s="145"/>
      <c r="E144" s="145"/>
      <c r="F144" s="153"/>
      <c r="G144" s="145"/>
      <c r="H144" s="145"/>
      <c r="I144" s="145"/>
    </row>
    <row r="145" spans="2:9" ht="18" customHeight="1">
      <c r="B145" s="147"/>
      <c r="C145" s="144"/>
      <c r="D145" s="145"/>
      <c r="E145" s="145"/>
      <c r="F145" s="153"/>
      <c r="G145" s="145"/>
      <c r="H145" s="145"/>
      <c r="I145" s="145"/>
    </row>
    <row r="146" spans="2:9" ht="18" customHeight="1">
      <c r="B146" s="147"/>
      <c r="C146" s="144"/>
      <c r="D146" s="145"/>
      <c r="E146" s="145"/>
      <c r="F146" s="153"/>
      <c r="G146" s="145"/>
      <c r="H146" s="145"/>
      <c r="I146" s="145"/>
    </row>
    <row r="147" spans="2:9" ht="18" customHeight="1">
      <c r="B147" s="147"/>
      <c r="C147" s="144"/>
      <c r="D147" s="145"/>
      <c r="E147" s="145"/>
      <c r="F147" s="153"/>
      <c r="G147" s="145"/>
      <c r="H147" s="145"/>
      <c r="I147" s="145"/>
    </row>
    <row r="148" spans="2:9" ht="18" customHeight="1">
      <c r="B148" s="147"/>
      <c r="C148" s="144"/>
      <c r="D148" s="145"/>
      <c r="E148" s="145"/>
      <c r="F148" s="153"/>
      <c r="G148" s="145"/>
      <c r="H148" s="145"/>
      <c r="I148" s="145"/>
    </row>
    <row r="149" spans="2:9" ht="18" customHeight="1">
      <c r="B149" s="149"/>
      <c r="C149" s="144"/>
      <c r="D149" s="145"/>
      <c r="E149" s="145"/>
      <c r="F149" s="153"/>
      <c r="G149" s="145"/>
      <c r="H149" s="145"/>
      <c r="I149" s="145"/>
    </row>
    <row r="150" spans="2:9" ht="18" customHeight="1">
      <c r="B150" s="147"/>
      <c r="C150" s="144"/>
      <c r="D150" s="145"/>
      <c r="E150" s="145"/>
      <c r="F150" s="153"/>
      <c r="G150" s="145"/>
      <c r="H150" s="145"/>
      <c r="I150" s="145"/>
    </row>
    <row r="151" spans="2:9" ht="18" customHeight="1">
      <c r="B151" s="147"/>
      <c r="C151" s="144"/>
      <c r="D151" s="145"/>
      <c r="E151" s="145"/>
      <c r="F151" s="153"/>
      <c r="G151" s="145"/>
      <c r="H151" s="145"/>
      <c r="I151" s="145"/>
    </row>
    <row r="152" spans="2:9" ht="18" customHeight="1">
      <c r="B152" s="147"/>
      <c r="C152" s="144"/>
      <c r="D152" s="145"/>
      <c r="E152" s="145"/>
      <c r="F152" s="153"/>
      <c r="G152" s="145"/>
      <c r="H152" s="145"/>
      <c r="I152" s="145"/>
    </row>
    <row r="153" spans="2:9" ht="18" customHeight="1">
      <c r="B153" s="147"/>
      <c r="C153" s="144"/>
      <c r="D153" s="145"/>
      <c r="E153" s="145"/>
      <c r="F153" s="153"/>
      <c r="G153" s="145"/>
      <c r="H153" s="145"/>
      <c r="I153" s="145"/>
    </row>
    <row r="154" spans="2:9" ht="18" customHeight="1">
      <c r="B154" s="147"/>
      <c r="C154" s="144"/>
      <c r="D154" s="145"/>
      <c r="E154" s="145"/>
      <c r="F154" s="153"/>
      <c r="G154" s="145"/>
      <c r="H154" s="145"/>
      <c r="I154" s="145"/>
    </row>
    <row r="155" spans="2:9" ht="18" customHeight="1">
      <c r="B155" s="147"/>
      <c r="C155" s="144"/>
      <c r="D155" s="145"/>
      <c r="E155" s="145"/>
      <c r="F155" s="153"/>
      <c r="G155" s="145"/>
      <c r="H155" s="145"/>
      <c r="I155" s="145"/>
    </row>
    <row r="156" spans="2:9" ht="18" customHeight="1">
      <c r="B156" s="147"/>
      <c r="C156" s="144"/>
      <c r="D156" s="145"/>
      <c r="E156" s="145"/>
      <c r="F156" s="153"/>
      <c r="G156" s="145"/>
      <c r="H156" s="145"/>
      <c r="I156" s="145"/>
    </row>
    <row r="157" spans="2:9" ht="18" customHeight="1">
      <c r="B157" s="147"/>
      <c r="C157" s="144"/>
      <c r="D157" s="145"/>
      <c r="E157" s="145"/>
      <c r="F157" s="153"/>
      <c r="G157" s="145"/>
      <c r="H157" s="145"/>
      <c r="I157" s="145"/>
    </row>
    <row r="158" spans="2:9" ht="18" customHeight="1">
      <c r="B158" s="147"/>
      <c r="C158" s="144"/>
      <c r="D158" s="145"/>
      <c r="E158" s="145"/>
      <c r="F158" s="153"/>
      <c r="G158" s="145"/>
      <c r="H158" s="145"/>
      <c r="I158" s="145"/>
    </row>
    <row r="159" spans="2:9" ht="18" customHeight="1">
      <c r="B159" s="147"/>
      <c r="C159" s="144"/>
      <c r="D159" s="145"/>
      <c r="E159" s="145"/>
      <c r="F159" s="153"/>
      <c r="G159" s="145"/>
      <c r="H159" s="145"/>
      <c r="I159" s="145"/>
    </row>
    <row r="160" spans="2:9" ht="18" customHeight="1">
      <c r="B160" s="147"/>
      <c r="C160" s="144"/>
      <c r="D160" s="145"/>
      <c r="E160" s="145"/>
      <c r="F160" s="153"/>
      <c r="G160" s="143"/>
      <c r="H160" s="143"/>
      <c r="I160" s="143"/>
    </row>
    <row r="161" spans="2:9" ht="18" customHeight="1">
      <c r="B161" s="149"/>
      <c r="C161" s="144"/>
      <c r="D161" s="145"/>
      <c r="E161" s="145"/>
      <c r="F161" s="153"/>
      <c r="G161" s="145"/>
      <c r="H161" s="145"/>
      <c r="I161" s="145"/>
    </row>
    <row r="162" spans="2:9" ht="18" customHeight="1">
      <c r="B162" s="149"/>
      <c r="C162" s="144"/>
      <c r="D162" s="145"/>
      <c r="E162" s="145"/>
      <c r="F162" s="153"/>
      <c r="G162" s="145"/>
      <c r="H162" s="145"/>
      <c r="I162" s="145"/>
    </row>
    <row r="163" spans="2:9" ht="18" customHeight="1">
      <c r="B163" s="147"/>
      <c r="C163" s="144"/>
      <c r="D163" s="145"/>
      <c r="E163" s="145"/>
      <c r="F163" s="153"/>
      <c r="G163" s="145"/>
      <c r="H163" s="145"/>
      <c r="I163" s="145"/>
    </row>
    <row r="164" spans="2:9" ht="18" customHeight="1">
      <c r="B164" s="150" t="e">
        <f>#REF!</f>
        <v>#REF!</v>
      </c>
      <c r="C164" s="144"/>
      <c r="D164" s="145"/>
      <c r="E164" s="145"/>
      <c r="F164" s="153"/>
      <c r="G164" s="143"/>
      <c r="H164" s="143"/>
      <c r="I164" s="143"/>
    </row>
    <row r="165" spans="2:9" ht="18" customHeight="1">
      <c r="B165" s="157"/>
      <c r="C165" s="142"/>
      <c r="D165" s="143"/>
      <c r="E165" s="143"/>
      <c r="F165" s="154"/>
      <c r="G165" s="143"/>
      <c r="H165" s="143"/>
      <c r="I165" s="143"/>
    </row>
    <row r="166" spans="2:9" ht="18" customHeight="1">
      <c r="B166" s="157"/>
      <c r="C166" s="159"/>
      <c r="D166" s="159"/>
      <c r="E166" s="145"/>
      <c r="F166" s="160"/>
      <c r="G166" s="159"/>
      <c r="H166" s="159"/>
      <c r="I166" s="159"/>
    </row>
    <row r="167" spans="2:9" ht="18" customHeight="1">
      <c r="B167" s="157"/>
      <c r="C167" s="159"/>
      <c r="D167" s="159"/>
      <c r="E167" s="145"/>
      <c r="F167" s="160"/>
      <c r="G167" s="159"/>
      <c r="H167" s="159"/>
      <c r="I167" s="159"/>
    </row>
    <row r="168" spans="2:9" ht="18" customHeight="1">
      <c r="B168" s="157"/>
      <c r="C168" s="159"/>
      <c r="D168" s="159"/>
      <c r="E168" s="145"/>
      <c r="F168" s="160"/>
      <c r="G168" s="159"/>
      <c r="H168" s="159"/>
      <c r="I168" s="159"/>
    </row>
    <row r="169" spans="2:9" ht="18" customHeight="1">
      <c r="B169" s="157"/>
      <c r="C169" s="159"/>
      <c r="D169" s="159"/>
      <c r="E169" s="145"/>
      <c r="F169" s="160"/>
      <c r="G169" s="159"/>
      <c r="H169" s="159"/>
      <c r="I169" s="159"/>
    </row>
    <row r="170" spans="2:9" ht="18" customHeight="1">
      <c r="B170" s="157"/>
      <c r="C170" s="159"/>
      <c r="D170" s="159"/>
      <c r="E170" s="145"/>
      <c r="F170" s="160"/>
      <c r="G170" s="159"/>
      <c r="H170" s="159"/>
      <c r="I170" s="159"/>
    </row>
    <row r="171" spans="2:9" ht="18" customHeight="1">
      <c r="B171" s="157"/>
      <c r="C171" s="159"/>
      <c r="D171" s="159"/>
      <c r="E171" s="145"/>
      <c r="F171" s="160"/>
      <c r="G171" s="159"/>
      <c r="H171" s="159"/>
      <c r="I171" s="159"/>
    </row>
    <row r="172" spans="2:9" ht="18" customHeight="1">
      <c r="B172" s="157"/>
      <c r="C172" s="159"/>
      <c r="D172" s="159"/>
      <c r="E172" s="145"/>
      <c r="F172" s="160"/>
      <c r="G172" s="159"/>
      <c r="H172" s="159"/>
      <c r="I172" s="159"/>
    </row>
    <row r="173" spans="2:9" ht="18" customHeight="1">
      <c r="B173" s="157"/>
      <c r="C173" s="159"/>
      <c r="D173" s="159"/>
      <c r="E173" s="145"/>
      <c r="F173" s="160"/>
      <c r="G173" s="159"/>
      <c r="H173" s="159"/>
      <c r="I173" s="159"/>
    </row>
    <row r="174" spans="2:9" ht="18" customHeight="1">
      <c r="B174" s="157"/>
      <c r="C174" s="159"/>
      <c r="D174" s="159"/>
      <c r="E174" s="145"/>
      <c r="F174" s="160"/>
      <c r="G174" s="159"/>
      <c r="H174" s="159"/>
      <c r="I174" s="159"/>
    </row>
    <row r="175" spans="2:9" ht="18" customHeight="1">
      <c r="B175" s="157"/>
      <c r="C175" s="159"/>
      <c r="D175" s="159"/>
      <c r="E175" s="145"/>
      <c r="F175" s="160"/>
      <c r="G175" s="159"/>
      <c r="H175" s="159"/>
      <c r="I175" s="159"/>
    </row>
    <row r="176" spans="2:9" ht="18" customHeight="1">
      <c r="B176" s="157"/>
      <c r="C176" s="159"/>
      <c r="D176" s="159"/>
      <c r="E176" s="145"/>
      <c r="F176" s="160"/>
      <c r="G176" s="159"/>
      <c r="H176" s="159"/>
      <c r="I176" s="159"/>
    </row>
    <row r="177" spans="2:9" ht="18" customHeight="1">
      <c r="B177" s="157"/>
      <c r="C177" s="159"/>
      <c r="D177" s="159"/>
      <c r="E177" s="145"/>
      <c r="F177" s="160"/>
      <c r="G177" s="159"/>
      <c r="H177" s="159"/>
      <c r="I177" s="159"/>
    </row>
    <row r="178" spans="2:9" ht="18" customHeight="1">
      <c r="B178" s="157"/>
      <c r="C178" s="159"/>
      <c r="D178" s="159"/>
      <c r="E178" s="145"/>
      <c r="F178" s="160"/>
      <c r="G178" s="159"/>
      <c r="H178" s="159"/>
      <c r="I178" s="159"/>
    </row>
    <row r="179" spans="2:9" ht="18" customHeight="1">
      <c r="B179" s="157"/>
      <c r="C179" s="159"/>
      <c r="D179" s="159"/>
      <c r="E179" s="145"/>
      <c r="F179" s="160"/>
      <c r="G179" s="159"/>
      <c r="H179" s="159"/>
      <c r="I179" s="159"/>
    </row>
    <row r="180" spans="2:9" ht="18" customHeight="1">
      <c r="B180" s="157"/>
      <c r="C180" s="159"/>
      <c r="D180" s="159"/>
      <c r="E180" s="145"/>
      <c r="F180" s="160"/>
      <c r="G180" s="159"/>
      <c r="H180" s="159"/>
      <c r="I180" s="159"/>
    </row>
    <row r="181" spans="2:9" ht="18" customHeight="1">
      <c r="B181" s="157"/>
      <c r="C181" s="159"/>
      <c r="D181" s="159"/>
      <c r="E181" s="145"/>
      <c r="F181" s="160"/>
      <c r="G181" s="159"/>
      <c r="H181" s="159"/>
      <c r="I181" s="159"/>
    </row>
    <row r="182" spans="2:9" ht="18" customHeight="1">
      <c r="B182" s="157"/>
      <c r="C182" s="159"/>
      <c r="D182" s="159"/>
      <c r="E182" s="145"/>
      <c r="F182" s="160"/>
      <c r="G182" s="159"/>
      <c r="H182" s="159"/>
      <c r="I182" s="159"/>
    </row>
    <row r="183" spans="2:9" ht="18" customHeight="1">
      <c r="B183" s="157"/>
      <c r="C183" s="159"/>
      <c r="D183" s="159"/>
      <c r="E183" s="145"/>
      <c r="F183" s="160"/>
      <c r="G183" s="159"/>
      <c r="H183" s="159"/>
      <c r="I183" s="159"/>
    </row>
    <row r="184" spans="2:9" ht="18" customHeight="1">
      <c r="B184" s="157"/>
      <c r="C184" s="159"/>
      <c r="D184" s="159"/>
      <c r="E184" s="145"/>
      <c r="F184" s="160"/>
      <c r="G184" s="159"/>
      <c r="H184" s="159"/>
      <c r="I184" s="159"/>
    </row>
    <row r="185" spans="2:9" ht="18" customHeight="1">
      <c r="B185" s="157"/>
      <c r="C185" s="159"/>
      <c r="D185" s="159"/>
      <c r="E185" s="145"/>
      <c r="F185" s="160"/>
      <c r="G185" s="159"/>
      <c r="H185" s="159"/>
      <c r="I185" s="159"/>
    </row>
    <row r="186" spans="2:9" ht="18" customHeight="1">
      <c r="B186" s="157"/>
      <c r="C186" s="159"/>
      <c r="D186" s="159"/>
      <c r="E186" s="145"/>
      <c r="F186" s="160"/>
      <c r="G186" s="159"/>
      <c r="H186" s="159"/>
      <c r="I186" s="159"/>
    </row>
    <row r="187" spans="2:9" ht="18" customHeight="1">
      <c r="B187" s="157"/>
      <c r="C187" s="159"/>
      <c r="D187" s="159"/>
      <c r="E187" s="145"/>
      <c r="F187" s="160"/>
      <c r="G187" s="159"/>
      <c r="H187" s="159"/>
      <c r="I187" s="159"/>
    </row>
    <row r="188" spans="2:9" ht="18" customHeight="1">
      <c r="B188" s="157"/>
      <c r="C188" s="159"/>
      <c r="D188" s="159"/>
      <c r="E188" s="145"/>
      <c r="F188" s="160"/>
      <c r="G188" s="159"/>
      <c r="H188" s="159"/>
      <c r="I188" s="159"/>
    </row>
    <row r="189" spans="2:9" ht="18" customHeight="1">
      <c r="B189" s="157"/>
      <c r="C189" s="159"/>
      <c r="D189" s="159"/>
      <c r="E189" s="145"/>
      <c r="F189" s="160"/>
      <c r="G189" s="159"/>
      <c r="H189" s="159"/>
      <c r="I189" s="159"/>
    </row>
    <row r="190" spans="2:9" ht="18" customHeight="1">
      <c r="B190" s="157"/>
      <c r="C190" s="159"/>
      <c r="D190" s="159"/>
      <c r="E190" s="145"/>
      <c r="F190" s="160"/>
      <c r="G190" s="159"/>
      <c r="H190" s="159"/>
      <c r="I190" s="159"/>
    </row>
    <row r="191" spans="2:9" ht="18" customHeight="1">
      <c r="B191" s="157"/>
      <c r="C191" s="159"/>
      <c r="D191" s="159"/>
      <c r="E191" s="145"/>
      <c r="F191" s="160"/>
      <c r="G191" s="159"/>
      <c r="H191" s="159"/>
      <c r="I191" s="159"/>
    </row>
    <row r="192" spans="2:9" ht="18" customHeight="1">
      <c r="B192" s="157"/>
      <c r="C192" s="159"/>
      <c r="D192" s="159"/>
      <c r="E192" s="145"/>
      <c r="F192" s="160"/>
      <c r="G192" s="159"/>
      <c r="H192" s="159"/>
      <c r="I192" s="159"/>
    </row>
    <row r="193" spans="2:9" ht="18" customHeight="1">
      <c r="B193" s="157"/>
      <c r="C193" s="159"/>
      <c r="D193" s="159"/>
      <c r="E193" s="145"/>
      <c r="F193" s="160"/>
      <c r="G193" s="159"/>
      <c r="H193" s="159"/>
      <c r="I193" s="159"/>
    </row>
    <row r="194" spans="2:9" ht="18" customHeight="1">
      <c r="B194" s="157"/>
      <c r="C194" s="159"/>
      <c r="D194" s="159"/>
      <c r="E194" s="145"/>
      <c r="F194" s="160"/>
      <c r="G194" s="159"/>
      <c r="H194" s="159"/>
      <c r="I194" s="159"/>
    </row>
    <row r="195" spans="2:9" ht="18" customHeight="1">
      <c r="B195" s="157"/>
      <c r="C195" s="159"/>
      <c r="D195" s="159"/>
      <c r="E195" s="145"/>
      <c r="F195" s="160"/>
      <c r="G195" s="159"/>
      <c r="H195" s="159"/>
      <c r="I195" s="159"/>
    </row>
    <row r="196" spans="2:9" ht="18" customHeight="1">
      <c r="B196" s="157"/>
      <c r="C196" s="159"/>
      <c r="D196" s="159"/>
      <c r="E196" s="145"/>
      <c r="F196" s="160"/>
      <c r="G196" s="159"/>
      <c r="H196" s="159"/>
      <c r="I196" s="159"/>
    </row>
    <row r="197" spans="2:9" ht="18" customHeight="1">
      <c r="B197" s="157"/>
      <c r="C197" s="159"/>
      <c r="D197" s="159"/>
      <c r="E197" s="145"/>
      <c r="F197" s="160"/>
      <c r="G197" s="159"/>
      <c r="H197" s="159"/>
      <c r="I197" s="159"/>
    </row>
    <row r="198" spans="2:9" ht="18" customHeight="1">
      <c r="B198" s="157"/>
      <c r="C198" s="159"/>
      <c r="D198" s="159"/>
      <c r="E198" s="145"/>
      <c r="F198" s="160"/>
      <c r="G198" s="159"/>
      <c r="H198" s="159"/>
      <c r="I198" s="159"/>
    </row>
    <row r="199" spans="2:9" ht="18" customHeight="1">
      <c r="B199" s="157"/>
      <c r="C199" s="159"/>
      <c r="D199" s="159"/>
      <c r="E199" s="145"/>
      <c r="F199" s="160"/>
      <c r="G199" s="159"/>
      <c r="H199" s="159"/>
      <c r="I199" s="159"/>
    </row>
    <row r="200" spans="2:9" ht="18" customHeight="1">
      <c r="B200" s="157"/>
      <c r="C200" s="159"/>
      <c r="D200" s="159"/>
      <c r="E200" s="145"/>
      <c r="F200" s="160"/>
      <c r="G200" s="159"/>
      <c r="H200" s="159"/>
      <c r="I200" s="159"/>
    </row>
    <row r="201" spans="2:9" ht="18" customHeight="1">
      <c r="B201" s="157"/>
      <c r="C201" s="159"/>
      <c r="D201" s="159"/>
      <c r="E201" s="145"/>
      <c r="F201" s="160"/>
      <c r="G201" s="159"/>
      <c r="H201" s="159"/>
      <c r="I201" s="159"/>
    </row>
    <row r="202" spans="2:9" ht="18" customHeight="1">
      <c r="B202" s="157"/>
      <c r="C202" s="159"/>
      <c r="D202" s="159"/>
      <c r="E202" s="145"/>
      <c r="F202" s="160"/>
      <c r="G202" s="159"/>
      <c r="H202" s="159"/>
      <c r="I202" s="159"/>
    </row>
    <row r="203" spans="2:9" ht="18" customHeight="1">
      <c r="B203" s="157"/>
      <c r="C203" s="159"/>
      <c r="D203" s="159"/>
      <c r="E203" s="145"/>
      <c r="F203" s="160"/>
      <c r="G203" s="159"/>
      <c r="H203" s="159"/>
      <c r="I203" s="159"/>
    </row>
    <row r="204" spans="2:9" ht="18" customHeight="1">
      <c r="B204" s="157"/>
      <c r="C204" s="159"/>
      <c r="D204" s="159"/>
      <c r="E204" s="145"/>
      <c r="F204" s="160"/>
      <c r="G204" s="159"/>
      <c r="H204" s="159"/>
      <c r="I204" s="159"/>
    </row>
    <row r="205" spans="2:9" ht="18" customHeight="1">
      <c r="B205" s="157"/>
      <c r="C205" s="159"/>
      <c r="D205" s="159"/>
      <c r="E205" s="145"/>
      <c r="F205" s="160"/>
      <c r="G205" s="159"/>
      <c r="H205" s="159"/>
      <c r="I205" s="159"/>
    </row>
    <row r="206" spans="2:9" ht="18" customHeight="1">
      <c r="B206" s="157"/>
      <c r="C206" s="159"/>
      <c r="D206" s="159"/>
      <c r="E206" s="145"/>
      <c r="F206" s="160"/>
      <c r="G206" s="159"/>
      <c r="H206" s="159"/>
      <c r="I206" s="159"/>
    </row>
    <row r="207" spans="2:9" ht="18" customHeight="1">
      <c r="B207" s="157"/>
      <c r="C207" s="159"/>
      <c r="D207" s="159"/>
      <c r="E207" s="145"/>
      <c r="F207" s="160"/>
      <c r="G207" s="159"/>
      <c r="H207" s="159"/>
      <c r="I207" s="159"/>
    </row>
    <row r="208" spans="2:9" ht="18" customHeight="1">
      <c r="B208" s="157"/>
      <c r="C208" s="159"/>
      <c r="D208" s="159"/>
      <c r="E208" s="145"/>
      <c r="F208" s="160"/>
      <c r="G208" s="159"/>
      <c r="H208" s="159"/>
      <c r="I208" s="159"/>
    </row>
    <row r="209" spans="2:9" ht="18" customHeight="1">
      <c r="B209" s="157"/>
      <c r="C209" s="159"/>
      <c r="D209" s="159"/>
      <c r="E209" s="145"/>
      <c r="F209" s="160"/>
      <c r="G209" s="159"/>
      <c r="H209" s="159"/>
      <c r="I209" s="159"/>
    </row>
    <row r="210" spans="2:9" ht="18" customHeight="1">
      <c r="B210" s="157"/>
      <c r="C210" s="159"/>
      <c r="D210" s="159"/>
      <c r="E210" s="145"/>
      <c r="F210" s="160"/>
      <c r="G210" s="159"/>
      <c r="H210" s="159"/>
      <c r="I210" s="159"/>
    </row>
    <row r="211" spans="2:9" ht="18" customHeight="1">
      <c r="B211" s="157"/>
      <c r="C211" s="159"/>
      <c r="D211" s="159"/>
      <c r="E211" s="145"/>
      <c r="F211" s="160"/>
      <c r="G211" s="159"/>
      <c r="H211" s="159"/>
      <c r="I211" s="159"/>
    </row>
    <row r="212" spans="2:9" ht="18" customHeight="1">
      <c r="B212" s="157"/>
      <c r="C212" s="159"/>
      <c r="D212" s="159"/>
      <c r="E212" s="145"/>
      <c r="F212" s="160"/>
      <c r="G212" s="159"/>
      <c r="H212" s="159"/>
      <c r="I212" s="159"/>
    </row>
    <row r="213" spans="2:9" ht="18" customHeight="1">
      <c r="B213" s="157"/>
      <c r="C213" s="159"/>
      <c r="D213" s="159"/>
      <c r="E213" s="145"/>
      <c r="F213" s="160"/>
      <c r="G213" s="159"/>
      <c r="H213" s="159"/>
      <c r="I213" s="159"/>
    </row>
    <row r="214" spans="2:9" ht="18" customHeight="1">
      <c r="B214" s="157"/>
      <c r="C214" s="159"/>
      <c r="D214" s="159"/>
      <c r="E214" s="145"/>
      <c r="F214" s="160"/>
      <c r="G214" s="159"/>
      <c r="H214" s="159"/>
      <c r="I214" s="159"/>
    </row>
    <row r="215" spans="2:9" ht="18" customHeight="1">
      <c r="B215" s="157"/>
      <c r="C215" s="159"/>
      <c r="D215" s="159"/>
      <c r="E215" s="145"/>
      <c r="F215" s="160"/>
      <c r="G215" s="159"/>
      <c r="H215" s="159"/>
      <c r="I215" s="159"/>
    </row>
    <row r="216" spans="2:9" ht="18" customHeight="1">
      <c r="B216" s="157"/>
      <c r="C216" s="159"/>
      <c r="D216" s="159"/>
      <c r="E216" s="145"/>
      <c r="F216" s="160"/>
      <c r="G216" s="159"/>
      <c r="H216" s="159"/>
      <c r="I216" s="159"/>
    </row>
    <row r="217" spans="2:9" ht="18" customHeight="1">
      <c r="B217" s="157"/>
      <c r="C217" s="159"/>
      <c r="D217" s="159"/>
      <c r="E217" s="145"/>
      <c r="F217" s="160"/>
      <c r="G217" s="159"/>
      <c r="H217" s="159"/>
      <c r="I217" s="159"/>
    </row>
    <row r="218" spans="2:9" ht="18" customHeight="1">
      <c r="B218" s="157"/>
      <c r="C218" s="159"/>
      <c r="D218" s="159"/>
      <c r="E218" s="145"/>
      <c r="F218" s="160"/>
      <c r="G218" s="159"/>
      <c r="H218" s="159"/>
      <c r="I218" s="159"/>
    </row>
    <row r="219" spans="2:9" ht="18" customHeight="1">
      <c r="B219" s="157"/>
      <c r="C219" s="159"/>
      <c r="D219" s="159"/>
      <c r="E219" s="145"/>
      <c r="F219" s="160"/>
      <c r="G219" s="159"/>
      <c r="H219" s="159"/>
      <c r="I219" s="159"/>
    </row>
    <row r="220" spans="2:9" ht="18" customHeight="1">
      <c r="B220" s="157"/>
      <c r="C220" s="159"/>
      <c r="D220" s="159"/>
      <c r="E220" s="145"/>
      <c r="F220" s="160"/>
      <c r="G220" s="159"/>
      <c r="H220" s="159"/>
      <c r="I220" s="159"/>
    </row>
    <row r="221" spans="2:9" ht="18" customHeight="1">
      <c r="B221" s="157"/>
      <c r="C221" s="159"/>
      <c r="D221" s="159"/>
      <c r="E221" s="145"/>
      <c r="F221" s="160"/>
      <c r="G221" s="159"/>
      <c r="H221" s="159"/>
      <c r="I221" s="159"/>
    </row>
    <row r="222" spans="2:9" ht="18" customHeight="1">
      <c r="B222" s="157"/>
      <c r="C222" s="159"/>
      <c r="D222" s="159"/>
      <c r="E222" s="145"/>
      <c r="F222" s="160"/>
      <c r="G222" s="159"/>
      <c r="H222" s="159"/>
      <c r="I222" s="159"/>
    </row>
    <row r="223" spans="2:9" ht="18" customHeight="1">
      <c r="B223" s="157"/>
      <c r="C223" s="159"/>
      <c r="D223" s="159"/>
      <c r="E223" s="145"/>
      <c r="F223" s="160"/>
      <c r="G223" s="159"/>
      <c r="H223" s="159"/>
      <c r="I223" s="159"/>
    </row>
    <row r="224" spans="2:9" ht="18" customHeight="1">
      <c r="B224" s="157"/>
      <c r="C224" s="159"/>
      <c r="D224" s="159"/>
      <c r="E224" s="145"/>
      <c r="F224" s="160"/>
      <c r="G224" s="159"/>
      <c r="H224" s="159"/>
      <c r="I224" s="159"/>
    </row>
    <row r="225" spans="2:9" ht="18" customHeight="1">
      <c r="B225" s="157"/>
      <c r="C225" s="159"/>
      <c r="D225" s="159"/>
      <c r="E225" s="145"/>
      <c r="F225" s="160"/>
      <c r="G225" s="159"/>
      <c r="H225" s="159"/>
      <c r="I225" s="159"/>
    </row>
    <row r="226" spans="2:9" ht="18" customHeight="1">
      <c r="B226" s="157"/>
      <c r="C226" s="159"/>
      <c r="D226" s="159"/>
      <c r="E226" s="145"/>
      <c r="F226" s="160"/>
      <c r="G226" s="159"/>
      <c r="H226" s="159"/>
      <c r="I226" s="159"/>
    </row>
    <row r="227" spans="2:9" ht="18" customHeight="1">
      <c r="B227" s="157"/>
      <c r="C227" s="159"/>
      <c r="D227" s="159"/>
      <c r="E227" s="145"/>
      <c r="F227" s="160"/>
      <c r="G227" s="159"/>
      <c r="H227" s="159"/>
      <c r="I227" s="159"/>
    </row>
    <row r="228" spans="2:9" ht="18" customHeight="1">
      <c r="B228" s="157"/>
      <c r="C228" s="159"/>
      <c r="D228" s="159"/>
      <c r="E228" s="145"/>
      <c r="F228" s="160"/>
      <c r="G228" s="159"/>
      <c r="H228" s="159"/>
      <c r="I228" s="159"/>
    </row>
    <row r="229" spans="2:9" ht="18" customHeight="1">
      <c r="B229" s="157"/>
      <c r="C229" s="159"/>
      <c r="D229" s="159"/>
      <c r="E229" s="145"/>
      <c r="F229" s="160"/>
      <c r="G229" s="159"/>
      <c r="H229" s="159"/>
      <c r="I229" s="159"/>
    </row>
    <row r="230" spans="2:9" ht="18" customHeight="1">
      <c r="B230" s="157"/>
      <c r="C230" s="159"/>
      <c r="D230" s="159"/>
      <c r="E230" s="145"/>
      <c r="F230" s="160"/>
      <c r="G230" s="159"/>
      <c r="H230" s="159"/>
      <c r="I230" s="159"/>
    </row>
    <row r="231" spans="2:9" ht="18" customHeight="1">
      <c r="B231" s="157"/>
      <c r="C231" s="159"/>
      <c r="D231" s="159"/>
      <c r="E231" s="145"/>
      <c r="F231" s="160"/>
      <c r="G231" s="159"/>
      <c r="H231" s="159"/>
      <c r="I231" s="159"/>
    </row>
    <row r="232" spans="2:9" ht="18" customHeight="1">
      <c r="B232" s="157"/>
      <c r="C232" s="159"/>
      <c r="D232" s="159"/>
      <c r="E232" s="145"/>
      <c r="F232" s="160"/>
      <c r="G232" s="159"/>
      <c r="H232" s="159"/>
      <c r="I232" s="159"/>
    </row>
    <row r="233" spans="2:9" ht="18" customHeight="1">
      <c r="B233" s="157"/>
      <c r="C233" s="159"/>
      <c r="D233" s="159"/>
      <c r="E233" s="145"/>
      <c r="F233" s="160"/>
      <c r="G233" s="159"/>
      <c r="H233" s="159"/>
      <c r="I233" s="159"/>
    </row>
    <row r="234" spans="2:9" ht="18" customHeight="1">
      <c r="B234" s="157"/>
      <c r="C234" s="159"/>
      <c r="D234" s="159"/>
      <c r="E234" s="145"/>
      <c r="F234" s="160"/>
      <c r="G234" s="159"/>
      <c r="H234" s="159"/>
      <c r="I234" s="159"/>
    </row>
    <row r="235" spans="2:9" ht="18" customHeight="1">
      <c r="B235" s="157"/>
      <c r="C235" s="159"/>
      <c r="D235" s="159"/>
      <c r="E235" s="145"/>
      <c r="F235" s="160"/>
      <c r="G235" s="159"/>
      <c r="H235" s="159"/>
      <c r="I235" s="159"/>
    </row>
    <row r="236" spans="2:9" ht="18" customHeight="1">
      <c r="B236" s="157"/>
      <c r="C236" s="159"/>
      <c r="D236" s="159"/>
      <c r="E236" s="145"/>
      <c r="F236" s="160"/>
      <c r="G236" s="159"/>
      <c r="H236" s="159"/>
      <c r="I236" s="159"/>
    </row>
    <row r="237" spans="2:9" ht="18" customHeight="1">
      <c r="B237" s="157"/>
      <c r="C237" s="159"/>
      <c r="D237" s="159"/>
      <c r="E237" s="145"/>
      <c r="F237" s="160"/>
      <c r="G237" s="159"/>
      <c r="H237" s="159"/>
      <c r="I237" s="159"/>
    </row>
    <row r="238" spans="2:9" ht="18" customHeight="1">
      <c r="B238" s="157"/>
      <c r="C238" s="159"/>
      <c r="D238" s="159"/>
      <c r="E238" s="145"/>
      <c r="F238" s="160"/>
      <c r="G238" s="159"/>
      <c r="H238" s="159"/>
      <c r="I238" s="159"/>
    </row>
    <row r="239" spans="2:9" ht="18" customHeight="1">
      <c r="B239" s="157"/>
      <c r="C239" s="159"/>
      <c r="D239" s="159"/>
      <c r="E239" s="145"/>
      <c r="F239" s="160"/>
      <c r="G239" s="159"/>
      <c r="H239" s="159"/>
      <c r="I239" s="159"/>
    </row>
    <row r="240" spans="2:9" ht="18" customHeight="1">
      <c r="B240" s="157"/>
      <c r="C240" s="159"/>
      <c r="D240" s="159"/>
      <c r="E240" s="145"/>
      <c r="F240" s="160"/>
      <c r="G240" s="159"/>
      <c r="H240" s="159"/>
      <c r="I240" s="159"/>
    </row>
    <row r="241" spans="2:9" ht="18" customHeight="1">
      <c r="B241" s="157"/>
      <c r="C241" s="159"/>
      <c r="D241" s="159"/>
      <c r="E241" s="145"/>
      <c r="F241" s="160"/>
      <c r="G241" s="159"/>
      <c r="H241" s="159"/>
      <c r="I241" s="159"/>
    </row>
    <row r="242" spans="2:9" ht="18" customHeight="1">
      <c r="B242" s="157"/>
      <c r="C242" s="159"/>
      <c r="D242" s="159"/>
      <c r="E242" s="145"/>
      <c r="F242" s="160"/>
      <c r="G242" s="159"/>
      <c r="H242" s="159"/>
      <c r="I242" s="159"/>
    </row>
    <row r="243" spans="2:9" ht="18" customHeight="1">
      <c r="B243" s="157"/>
      <c r="C243" s="159"/>
      <c r="D243" s="159"/>
      <c r="E243" s="145"/>
      <c r="F243" s="160"/>
      <c r="G243" s="159"/>
      <c r="H243" s="159"/>
      <c r="I243" s="159"/>
    </row>
    <row r="244" spans="2:9" ht="18" customHeight="1">
      <c r="B244" s="157"/>
      <c r="C244" s="159"/>
      <c r="D244" s="159"/>
      <c r="E244" s="145"/>
      <c r="F244" s="160"/>
      <c r="G244" s="159"/>
      <c r="H244" s="159"/>
      <c r="I244" s="159"/>
    </row>
    <row r="245" spans="2:9" ht="18" customHeight="1">
      <c r="B245" s="157"/>
      <c r="C245" s="159"/>
      <c r="D245" s="159"/>
      <c r="E245" s="145"/>
      <c r="F245" s="160"/>
      <c r="G245" s="159"/>
      <c r="H245" s="159"/>
      <c r="I245" s="159"/>
    </row>
    <row r="246" spans="2:9" ht="18" customHeight="1">
      <c r="B246" s="157"/>
      <c r="C246" s="159"/>
      <c r="D246" s="159"/>
      <c r="E246" s="145"/>
      <c r="F246" s="160"/>
      <c r="G246" s="159"/>
      <c r="H246" s="159"/>
      <c r="I246" s="159"/>
    </row>
    <row r="247" spans="2:9" ht="18" customHeight="1">
      <c r="B247" s="157"/>
      <c r="C247" s="159"/>
      <c r="D247" s="159"/>
      <c r="E247" s="145"/>
      <c r="F247" s="160"/>
      <c r="G247" s="159"/>
      <c r="H247" s="159"/>
      <c r="I247" s="159"/>
    </row>
    <row r="248" spans="2:9" ht="18" customHeight="1">
      <c r="B248" s="157"/>
      <c r="C248" s="159"/>
      <c r="D248" s="159"/>
      <c r="E248" s="145"/>
      <c r="F248" s="160"/>
      <c r="G248" s="159"/>
      <c r="H248" s="159"/>
      <c r="I248" s="159"/>
    </row>
    <row r="249" spans="2:9" ht="18" customHeight="1">
      <c r="B249" s="157"/>
      <c r="C249" s="159"/>
      <c r="D249" s="159"/>
      <c r="E249" s="145"/>
      <c r="F249" s="160"/>
      <c r="G249" s="159"/>
      <c r="H249" s="159"/>
      <c r="I249" s="159"/>
    </row>
    <row r="250" spans="2:9" ht="18" customHeight="1">
      <c r="B250" s="157"/>
      <c r="C250" s="159"/>
      <c r="D250" s="159"/>
      <c r="E250" s="145"/>
      <c r="F250" s="160"/>
      <c r="G250" s="159"/>
      <c r="H250" s="159"/>
      <c r="I250" s="159"/>
    </row>
    <row r="251" spans="2:9" ht="18" customHeight="1">
      <c r="B251" s="157"/>
      <c r="C251" s="159"/>
      <c r="D251" s="159"/>
      <c r="E251" s="145"/>
      <c r="F251" s="160"/>
      <c r="G251" s="159"/>
      <c r="H251" s="159"/>
      <c r="I251" s="159"/>
    </row>
    <row r="252" spans="2:9" ht="18" customHeight="1">
      <c r="B252" s="157"/>
      <c r="C252" s="159"/>
      <c r="D252" s="159"/>
      <c r="E252" s="145"/>
      <c r="F252" s="160"/>
      <c r="G252" s="159"/>
      <c r="H252" s="159"/>
      <c r="I252" s="159"/>
    </row>
    <row r="253" spans="2:9" ht="18" customHeight="1">
      <c r="B253" s="157"/>
      <c r="C253" s="159"/>
      <c r="D253" s="159"/>
      <c r="E253" s="145"/>
      <c r="F253" s="160"/>
      <c r="G253" s="159"/>
      <c r="H253" s="159"/>
      <c r="I253" s="159"/>
    </row>
    <row r="254" spans="2:9" ht="18" customHeight="1">
      <c r="B254" s="157"/>
      <c r="C254" s="159"/>
      <c r="D254" s="159"/>
      <c r="E254" s="145"/>
      <c r="F254" s="160"/>
      <c r="G254" s="159"/>
      <c r="H254" s="159"/>
      <c r="I254" s="159"/>
    </row>
    <row r="255" spans="2:9" ht="18" customHeight="1">
      <c r="B255" s="157"/>
      <c r="C255" s="159"/>
      <c r="D255" s="159"/>
      <c r="E255" s="145"/>
      <c r="F255" s="160"/>
      <c r="G255" s="159"/>
      <c r="H255" s="159"/>
      <c r="I255" s="159"/>
    </row>
    <row r="256" spans="2:9" ht="18" customHeight="1">
      <c r="B256" s="157"/>
      <c r="C256" s="159"/>
      <c r="D256" s="159"/>
      <c r="E256" s="145"/>
      <c r="F256" s="160"/>
      <c r="G256" s="159"/>
      <c r="H256" s="159"/>
      <c r="I256" s="159"/>
    </row>
    <row r="257" spans="2:9" ht="18" customHeight="1">
      <c r="B257" s="157"/>
      <c r="C257" s="159"/>
      <c r="D257" s="159"/>
      <c r="E257" s="145"/>
      <c r="F257" s="160"/>
      <c r="G257" s="159"/>
      <c r="H257" s="159"/>
      <c r="I257" s="159"/>
    </row>
    <row r="258" spans="2:9" ht="18" customHeight="1">
      <c r="B258" s="157"/>
      <c r="C258" s="159"/>
      <c r="D258" s="159"/>
      <c r="E258" s="145"/>
      <c r="F258" s="160"/>
      <c r="G258" s="159"/>
      <c r="H258" s="159"/>
      <c r="I258" s="159"/>
    </row>
    <row r="259" spans="2:9" ht="18" customHeight="1">
      <c r="B259" s="157"/>
      <c r="C259" s="159"/>
      <c r="D259" s="159"/>
      <c r="E259" s="145"/>
      <c r="F259" s="160"/>
      <c r="G259" s="159"/>
      <c r="H259" s="159"/>
      <c r="I259" s="159"/>
    </row>
    <row r="260" spans="2:9" ht="18" customHeight="1">
      <c r="B260" s="157"/>
      <c r="C260" s="159"/>
      <c r="D260" s="159"/>
      <c r="E260" s="145"/>
      <c r="F260" s="160"/>
      <c r="G260" s="159"/>
      <c r="H260" s="159"/>
      <c r="I260" s="159"/>
    </row>
    <row r="261" spans="2:9" ht="18" customHeight="1">
      <c r="B261" s="157"/>
      <c r="C261" s="159"/>
      <c r="D261" s="159"/>
      <c r="E261" s="145"/>
      <c r="F261" s="160"/>
      <c r="G261" s="159"/>
      <c r="H261" s="159"/>
      <c r="I261" s="159"/>
    </row>
    <row r="262" spans="2:9" ht="18" customHeight="1">
      <c r="B262" s="157"/>
      <c r="C262" s="159"/>
      <c r="D262" s="159"/>
      <c r="E262" s="145"/>
      <c r="F262" s="160"/>
      <c r="G262" s="159"/>
      <c r="H262" s="159"/>
      <c r="I262" s="159"/>
    </row>
    <row r="263" spans="2:9" ht="18" customHeight="1">
      <c r="B263" s="157"/>
      <c r="C263" s="159"/>
      <c r="D263" s="159"/>
      <c r="E263" s="145"/>
      <c r="F263" s="160"/>
      <c r="G263" s="159"/>
      <c r="H263" s="159"/>
      <c r="I263" s="159"/>
    </row>
    <row r="264" spans="2:9" ht="18" customHeight="1">
      <c r="B264" s="157"/>
      <c r="C264" s="159"/>
      <c r="D264" s="159"/>
      <c r="E264" s="145"/>
      <c r="F264" s="160"/>
      <c r="G264" s="159"/>
      <c r="H264" s="159"/>
      <c r="I264" s="159"/>
    </row>
    <row r="265" spans="2:9" ht="18" customHeight="1">
      <c r="B265" s="157"/>
      <c r="C265" s="159"/>
      <c r="D265" s="159"/>
      <c r="E265" s="145"/>
      <c r="F265" s="160"/>
      <c r="G265" s="159"/>
      <c r="H265" s="159"/>
      <c r="I265" s="159"/>
    </row>
    <row r="266" spans="2:9" ht="18" customHeight="1">
      <c r="B266" s="157"/>
      <c r="C266" s="159"/>
      <c r="D266" s="159"/>
      <c r="E266" s="145"/>
      <c r="F266" s="160"/>
      <c r="G266" s="159"/>
      <c r="H266" s="159"/>
      <c r="I266" s="159"/>
    </row>
    <row r="267" spans="2:9" ht="18" customHeight="1">
      <c r="B267" s="157"/>
      <c r="C267" s="159"/>
      <c r="D267" s="159"/>
      <c r="E267" s="145"/>
      <c r="F267" s="160"/>
      <c r="G267" s="159"/>
      <c r="H267" s="159"/>
      <c r="I267" s="159"/>
    </row>
    <row r="268" spans="2:9" ht="18" customHeight="1">
      <c r="B268" s="157"/>
      <c r="C268" s="159"/>
      <c r="D268" s="159"/>
      <c r="E268" s="145"/>
      <c r="F268" s="160"/>
      <c r="G268" s="159"/>
      <c r="H268" s="159"/>
      <c r="I268" s="159"/>
    </row>
    <row r="269" spans="2:9" ht="18" customHeight="1">
      <c r="B269" s="157"/>
      <c r="C269" s="159"/>
      <c r="D269" s="159"/>
      <c r="E269" s="145"/>
      <c r="F269" s="160"/>
      <c r="G269" s="159"/>
      <c r="H269" s="159"/>
      <c r="I269" s="159"/>
    </row>
    <row r="270" spans="2:9" ht="18" customHeight="1">
      <c r="B270" s="157"/>
      <c r="C270" s="159"/>
      <c r="D270" s="159"/>
      <c r="E270" s="145"/>
      <c r="F270" s="160"/>
      <c r="G270" s="159"/>
      <c r="H270" s="159"/>
      <c r="I270" s="159"/>
    </row>
    <row r="271" spans="2:9" ht="18" customHeight="1">
      <c r="B271" s="157"/>
      <c r="C271" s="159"/>
      <c r="D271" s="159"/>
      <c r="E271" s="145"/>
      <c r="F271" s="160"/>
      <c r="G271" s="159"/>
      <c r="H271" s="159"/>
      <c r="I271" s="159"/>
    </row>
    <row r="272" spans="2:9" ht="18" customHeight="1">
      <c r="B272" s="157"/>
      <c r="C272" s="159"/>
      <c r="D272" s="159"/>
      <c r="E272" s="145"/>
      <c r="F272" s="160"/>
      <c r="G272" s="159"/>
      <c r="H272" s="159"/>
      <c r="I272" s="159"/>
    </row>
    <row r="273" spans="2:9" ht="18" customHeight="1">
      <c r="B273" s="157"/>
      <c r="C273" s="159"/>
      <c r="D273" s="159"/>
      <c r="E273" s="145"/>
      <c r="F273" s="160"/>
      <c r="G273" s="159"/>
      <c r="H273" s="159"/>
      <c r="I273" s="159"/>
    </row>
    <row r="274" spans="2:9" ht="18" customHeight="1">
      <c r="B274" s="157"/>
      <c r="C274" s="159"/>
      <c r="D274" s="159"/>
      <c r="E274" s="145"/>
      <c r="F274" s="160"/>
      <c r="G274" s="159"/>
      <c r="H274" s="159"/>
      <c r="I274" s="159"/>
    </row>
    <row r="275" spans="2:9" ht="18" customHeight="1">
      <c r="B275" s="157"/>
      <c r="C275" s="159"/>
      <c r="D275" s="159"/>
      <c r="E275" s="145"/>
      <c r="F275" s="160"/>
      <c r="G275" s="159"/>
      <c r="H275" s="159"/>
      <c r="I275" s="159"/>
    </row>
    <row r="276" spans="2:9" ht="18" customHeight="1">
      <c r="B276" s="157"/>
      <c r="C276" s="159"/>
      <c r="D276" s="159"/>
      <c r="E276" s="145"/>
      <c r="F276" s="160"/>
      <c r="G276" s="159"/>
      <c r="H276" s="159"/>
      <c r="I276" s="159"/>
    </row>
    <row r="277" spans="2:9" ht="18" customHeight="1">
      <c r="B277" s="157"/>
      <c r="C277" s="159"/>
      <c r="D277" s="159"/>
      <c r="E277" s="145"/>
      <c r="F277" s="160"/>
      <c r="G277" s="159"/>
      <c r="H277" s="159"/>
      <c r="I277" s="159"/>
    </row>
    <row r="278" spans="2:9" ht="18" customHeight="1">
      <c r="B278" s="157"/>
      <c r="C278" s="159"/>
      <c r="D278" s="159"/>
      <c r="E278" s="145"/>
      <c r="F278" s="160"/>
      <c r="G278" s="159"/>
      <c r="H278" s="159"/>
      <c r="I278" s="159"/>
    </row>
    <row r="279" spans="2:9" ht="18" customHeight="1">
      <c r="B279" s="157"/>
      <c r="C279" s="159"/>
      <c r="D279" s="159"/>
      <c r="E279" s="145"/>
      <c r="F279" s="160"/>
      <c r="G279" s="159"/>
      <c r="H279" s="159"/>
      <c r="I279" s="159"/>
    </row>
    <row r="280" spans="2:9" ht="18" customHeight="1">
      <c r="B280" s="157"/>
      <c r="C280" s="159"/>
      <c r="D280" s="159"/>
      <c r="E280" s="145"/>
      <c r="F280" s="160"/>
      <c r="G280" s="159"/>
      <c r="H280" s="159"/>
      <c r="I280" s="159"/>
    </row>
    <row r="281" spans="2:9" ht="18" customHeight="1">
      <c r="B281" s="157"/>
      <c r="C281" s="159"/>
      <c r="D281" s="159"/>
      <c r="E281" s="145"/>
      <c r="F281" s="160"/>
      <c r="G281" s="159"/>
      <c r="H281" s="159"/>
      <c r="I281" s="159"/>
    </row>
    <row r="282" spans="2:9" ht="18" customHeight="1">
      <c r="B282" s="157"/>
      <c r="C282" s="159"/>
      <c r="D282" s="159"/>
      <c r="E282" s="145"/>
      <c r="F282" s="160"/>
      <c r="G282" s="159"/>
      <c r="H282" s="159"/>
      <c r="I282" s="159"/>
    </row>
    <row r="283" spans="2:9" ht="18" customHeight="1">
      <c r="B283" s="157"/>
      <c r="C283" s="159"/>
      <c r="D283" s="159"/>
      <c r="E283" s="145"/>
      <c r="F283" s="160"/>
      <c r="G283" s="159"/>
      <c r="H283" s="159"/>
      <c r="I283" s="159"/>
    </row>
    <row r="284" spans="2:9" ht="18" customHeight="1">
      <c r="B284" s="157"/>
      <c r="C284" s="159"/>
      <c r="D284" s="159"/>
      <c r="E284" s="145"/>
      <c r="F284" s="160"/>
      <c r="G284" s="159"/>
      <c r="H284" s="159"/>
      <c r="I284" s="159"/>
    </row>
    <row r="285" spans="2:9" ht="18" customHeight="1">
      <c r="B285" s="157"/>
      <c r="C285" s="159"/>
      <c r="D285" s="159"/>
      <c r="E285" s="145"/>
      <c r="F285" s="160"/>
      <c r="G285" s="159"/>
      <c r="H285" s="159"/>
      <c r="I285" s="159"/>
    </row>
    <row r="286" spans="2:9" ht="18" customHeight="1">
      <c r="B286" s="157"/>
      <c r="C286" s="159"/>
      <c r="D286" s="159"/>
      <c r="E286" s="145"/>
      <c r="F286" s="160"/>
      <c r="G286" s="159"/>
      <c r="H286" s="159"/>
      <c r="I286" s="159"/>
    </row>
    <row r="287" spans="2:9" ht="18" customHeight="1">
      <c r="B287" s="157"/>
      <c r="C287" s="159"/>
      <c r="D287" s="159"/>
      <c r="E287" s="145"/>
      <c r="F287" s="160"/>
      <c r="G287" s="159"/>
      <c r="H287" s="159"/>
      <c r="I287" s="159"/>
    </row>
    <row r="288" spans="2:9" ht="18" customHeight="1">
      <c r="B288" s="157"/>
      <c r="C288" s="159"/>
      <c r="D288" s="159"/>
      <c r="E288" s="145"/>
      <c r="F288" s="160"/>
      <c r="G288" s="159"/>
      <c r="H288" s="159"/>
      <c r="I288" s="159"/>
    </row>
    <row r="289" spans="2:9" ht="18" customHeight="1">
      <c r="B289" s="157"/>
      <c r="C289" s="159"/>
      <c r="D289" s="159"/>
      <c r="E289" s="145"/>
      <c r="F289" s="160"/>
      <c r="G289" s="159"/>
      <c r="H289" s="159"/>
      <c r="I289" s="159"/>
    </row>
    <row r="290" spans="2:9" ht="18" customHeight="1">
      <c r="B290" s="157"/>
      <c r="C290" s="159"/>
      <c r="D290" s="159"/>
      <c r="E290" s="145"/>
      <c r="F290" s="160"/>
      <c r="G290" s="159"/>
      <c r="H290" s="159"/>
      <c r="I290" s="159"/>
    </row>
    <row r="291" spans="2:9" ht="18" customHeight="1">
      <c r="B291" s="157"/>
      <c r="C291" s="159"/>
      <c r="D291" s="159"/>
      <c r="E291" s="145"/>
      <c r="F291" s="160"/>
      <c r="G291" s="159"/>
      <c r="H291" s="159"/>
      <c r="I291" s="159"/>
    </row>
    <row r="292" spans="2:9" ht="18" customHeight="1">
      <c r="B292" s="157"/>
      <c r="C292" s="159"/>
      <c r="D292" s="159"/>
      <c r="E292" s="145"/>
      <c r="F292" s="160"/>
      <c r="G292" s="159"/>
      <c r="H292" s="159"/>
      <c r="I292" s="159"/>
    </row>
    <row r="293" spans="2:9" ht="18" customHeight="1">
      <c r="B293" s="157"/>
      <c r="C293" s="159"/>
      <c r="D293" s="159"/>
      <c r="E293" s="145"/>
      <c r="F293" s="160"/>
      <c r="G293" s="159"/>
      <c r="H293" s="159"/>
      <c r="I293" s="159"/>
    </row>
    <row r="294" spans="2:9" ht="18" customHeight="1">
      <c r="B294" s="157"/>
      <c r="C294" s="159"/>
      <c r="D294" s="159"/>
      <c r="E294" s="145"/>
      <c r="F294" s="160"/>
      <c r="G294" s="159"/>
      <c r="H294" s="159"/>
      <c r="I294" s="159"/>
    </row>
    <row r="295" spans="2:9" ht="18" customHeight="1">
      <c r="B295" s="157"/>
      <c r="C295" s="159"/>
      <c r="D295" s="159"/>
      <c r="E295" s="145"/>
      <c r="F295" s="160"/>
      <c r="G295" s="159"/>
      <c r="H295" s="159"/>
      <c r="I295" s="159"/>
    </row>
    <row r="296" spans="2:9" ht="18" customHeight="1">
      <c r="B296" s="157"/>
      <c r="C296" s="159"/>
      <c r="D296" s="159"/>
      <c r="E296" s="145"/>
      <c r="F296" s="160"/>
      <c r="G296" s="159"/>
      <c r="H296" s="159"/>
      <c r="I296" s="159"/>
    </row>
    <row r="297" spans="2:9" ht="18" customHeight="1">
      <c r="B297" s="157"/>
      <c r="C297" s="159"/>
      <c r="D297" s="159"/>
      <c r="E297" s="145"/>
      <c r="F297" s="160"/>
      <c r="G297" s="159"/>
      <c r="H297" s="159"/>
      <c r="I297" s="159"/>
    </row>
    <row r="298" spans="2:9" ht="18" customHeight="1">
      <c r="B298" s="157"/>
      <c r="C298" s="159"/>
      <c r="D298" s="159"/>
      <c r="E298" s="145"/>
      <c r="F298" s="160"/>
      <c r="G298" s="159"/>
      <c r="H298" s="159"/>
      <c r="I298" s="159"/>
    </row>
    <row r="299" spans="2:9" ht="18" customHeight="1">
      <c r="B299" s="157"/>
      <c r="C299" s="159"/>
      <c r="D299" s="159"/>
      <c r="E299" s="145"/>
      <c r="F299" s="160"/>
      <c r="G299" s="159"/>
      <c r="H299" s="159"/>
      <c r="I299" s="159"/>
    </row>
    <row r="300" spans="2:9" ht="18" customHeight="1">
      <c r="B300" s="157"/>
      <c r="C300" s="159"/>
      <c r="D300" s="159"/>
      <c r="E300" s="145"/>
      <c r="F300" s="160"/>
      <c r="G300" s="159"/>
      <c r="H300" s="159"/>
      <c r="I300" s="159"/>
    </row>
    <row r="301" spans="2:9" ht="18" customHeight="1">
      <c r="B301" s="157"/>
      <c r="C301" s="159"/>
      <c r="D301" s="159"/>
      <c r="E301" s="145"/>
      <c r="F301" s="160"/>
      <c r="G301" s="159"/>
      <c r="H301" s="159"/>
      <c r="I301" s="159"/>
    </row>
    <row r="302" spans="2:9" ht="18" customHeight="1">
      <c r="B302" s="157"/>
      <c r="C302" s="159"/>
      <c r="D302" s="159"/>
      <c r="E302" s="145"/>
      <c r="F302" s="160"/>
      <c r="G302" s="159"/>
      <c r="H302" s="159"/>
      <c r="I302" s="159"/>
    </row>
    <row r="303" spans="2:9" ht="18" customHeight="1">
      <c r="B303" s="157"/>
      <c r="C303" s="159"/>
      <c r="D303" s="159"/>
      <c r="E303" s="145"/>
      <c r="F303" s="160"/>
      <c r="G303" s="159"/>
      <c r="H303" s="159"/>
      <c r="I303" s="159"/>
    </row>
    <row r="304" spans="2:9" ht="18" customHeight="1">
      <c r="B304" s="157"/>
      <c r="C304" s="159"/>
      <c r="D304" s="159"/>
      <c r="E304" s="145"/>
      <c r="F304" s="160"/>
      <c r="G304" s="159"/>
      <c r="H304" s="159"/>
      <c r="I304" s="159"/>
    </row>
    <row r="305" spans="2:9" ht="18" customHeight="1">
      <c r="B305" s="157"/>
      <c r="C305" s="159"/>
      <c r="D305" s="159"/>
      <c r="E305" s="145"/>
      <c r="F305" s="160"/>
      <c r="G305" s="159"/>
      <c r="H305" s="159"/>
      <c r="I305" s="159"/>
    </row>
    <row r="306" spans="2:9" ht="18" customHeight="1">
      <c r="B306" s="157"/>
      <c r="C306" s="159"/>
      <c r="D306" s="159"/>
      <c r="E306" s="145"/>
      <c r="F306" s="160"/>
      <c r="G306" s="159"/>
      <c r="H306" s="159"/>
      <c r="I306" s="159"/>
    </row>
    <row r="307" spans="2:9" ht="18" customHeight="1">
      <c r="B307" s="157"/>
      <c r="C307" s="159"/>
      <c r="D307" s="159"/>
      <c r="E307" s="145"/>
      <c r="F307" s="160"/>
      <c r="G307" s="159"/>
      <c r="H307" s="159"/>
      <c r="I307" s="159"/>
    </row>
    <row r="308" spans="2:9" ht="18" customHeight="1">
      <c r="B308" s="157"/>
      <c r="C308" s="159"/>
      <c r="D308" s="159"/>
      <c r="E308" s="145"/>
      <c r="F308" s="160"/>
      <c r="G308" s="159"/>
      <c r="H308" s="159"/>
      <c r="I308" s="159"/>
    </row>
    <row r="309" spans="2:9" ht="18" customHeight="1">
      <c r="B309" s="157"/>
      <c r="C309" s="159"/>
      <c r="D309" s="159"/>
      <c r="E309" s="145"/>
      <c r="F309" s="160"/>
      <c r="G309" s="159"/>
      <c r="H309" s="159"/>
      <c r="I309" s="159"/>
    </row>
    <row r="310" spans="2:9" ht="18" customHeight="1">
      <c r="B310" s="157"/>
      <c r="C310" s="159"/>
      <c r="D310" s="159"/>
      <c r="E310" s="145"/>
      <c r="F310" s="160"/>
      <c r="G310" s="159"/>
      <c r="H310" s="159"/>
      <c r="I310" s="159"/>
    </row>
    <row r="311" spans="2:9" ht="18" customHeight="1">
      <c r="B311" s="157"/>
      <c r="C311" s="159"/>
      <c r="D311" s="159"/>
      <c r="E311" s="145"/>
      <c r="F311" s="160"/>
      <c r="G311" s="159"/>
      <c r="H311" s="159"/>
      <c r="I311" s="159"/>
    </row>
    <row r="312" spans="2:9" ht="18" customHeight="1">
      <c r="B312" s="157"/>
      <c r="C312" s="159"/>
      <c r="D312" s="159"/>
      <c r="E312" s="145"/>
      <c r="F312" s="160"/>
      <c r="G312" s="159"/>
      <c r="H312" s="159"/>
      <c r="I312" s="159"/>
    </row>
    <row r="313" spans="2:9" ht="18" customHeight="1">
      <c r="B313" s="157"/>
      <c r="C313" s="159"/>
      <c r="D313" s="159"/>
      <c r="E313" s="145"/>
      <c r="F313" s="160"/>
      <c r="G313" s="159"/>
      <c r="H313" s="159"/>
      <c r="I313" s="159"/>
    </row>
    <row r="314" spans="2:9" ht="18" customHeight="1">
      <c r="B314" s="157"/>
      <c r="C314" s="159"/>
      <c r="D314" s="159"/>
      <c r="E314" s="145"/>
      <c r="F314" s="160"/>
      <c r="G314" s="159"/>
      <c r="H314" s="159"/>
      <c r="I314" s="159"/>
    </row>
    <row r="315" spans="2:9" ht="18" customHeight="1">
      <c r="B315" s="157"/>
      <c r="C315" s="159"/>
      <c r="D315" s="159"/>
      <c r="E315" s="145"/>
      <c r="F315" s="160"/>
      <c r="G315" s="159"/>
      <c r="H315" s="159"/>
      <c r="I315" s="159"/>
    </row>
    <row r="316" spans="2:9" ht="18" customHeight="1">
      <c r="B316" s="157"/>
      <c r="C316" s="159"/>
      <c r="D316" s="159"/>
      <c r="E316" s="145"/>
      <c r="F316" s="160"/>
      <c r="G316" s="159"/>
      <c r="H316" s="159"/>
      <c r="I316" s="159"/>
    </row>
    <row r="317" spans="2:9" ht="18" customHeight="1">
      <c r="B317" s="157"/>
      <c r="C317" s="159"/>
      <c r="D317" s="159"/>
      <c r="E317" s="145"/>
      <c r="F317" s="160"/>
      <c r="G317" s="159"/>
      <c r="H317" s="159"/>
      <c r="I317" s="159"/>
    </row>
    <row r="318" spans="2:9" ht="18" customHeight="1">
      <c r="B318" s="157"/>
      <c r="C318" s="159"/>
      <c r="D318" s="159"/>
      <c r="E318" s="145"/>
      <c r="F318" s="160"/>
      <c r="G318" s="159"/>
      <c r="H318" s="159"/>
      <c r="I318" s="159"/>
    </row>
    <row r="319" spans="2:9" ht="18" customHeight="1">
      <c r="B319" s="157"/>
      <c r="C319" s="159"/>
      <c r="D319" s="159"/>
      <c r="E319" s="145"/>
      <c r="F319" s="160"/>
      <c r="G319" s="159"/>
      <c r="H319" s="159"/>
      <c r="I319" s="159"/>
    </row>
    <row r="320" spans="2:9" ht="18" customHeight="1">
      <c r="B320" s="157"/>
      <c r="C320" s="159"/>
      <c r="D320" s="159"/>
      <c r="E320" s="145"/>
      <c r="F320" s="160"/>
      <c r="G320" s="159"/>
      <c r="H320" s="159"/>
      <c r="I320" s="159"/>
    </row>
    <row r="321" spans="2:9" ht="18" customHeight="1">
      <c r="B321" s="157"/>
      <c r="C321" s="159"/>
      <c r="D321" s="159"/>
      <c r="E321" s="145"/>
      <c r="F321" s="160"/>
      <c r="G321" s="159"/>
      <c r="H321" s="159"/>
      <c r="I321" s="159"/>
    </row>
    <row r="322" spans="2:9" ht="18" customHeight="1">
      <c r="B322" s="157"/>
      <c r="C322" s="159"/>
      <c r="D322" s="159"/>
      <c r="E322" s="145"/>
      <c r="F322" s="160"/>
      <c r="G322" s="159"/>
      <c r="H322" s="159"/>
      <c r="I322" s="159"/>
    </row>
    <row r="323" spans="2:9" ht="18" customHeight="1">
      <c r="B323" s="157"/>
      <c r="C323" s="159"/>
      <c r="D323" s="159"/>
      <c r="E323" s="145"/>
      <c r="F323" s="160"/>
      <c r="G323" s="159"/>
      <c r="H323" s="159"/>
      <c r="I323" s="159"/>
    </row>
    <row r="324" spans="2:9" ht="18" customHeight="1">
      <c r="B324" s="157"/>
      <c r="C324" s="159"/>
      <c r="D324" s="159"/>
      <c r="E324" s="145"/>
      <c r="F324" s="160"/>
      <c r="G324" s="159"/>
      <c r="H324" s="159"/>
      <c r="I324" s="159"/>
    </row>
    <row r="325" spans="2:9" ht="18" customHeight="1">
      <c r="B325" s="157"/>
      <c r="C325" s="159"/>
      <c r="D325" s="159"/>
      <c r="E325" s="145"/>
      <c r="F325" s="160"/>
      <c r="G325" s="159"/>
      <c r="H325" s="159"/>
      <c r="I325" s="159"/>
    </row>
    <row r="326" spans="2:9" ht="18" customHeight="1">
      <c r="B326" s="157"/>
      <c r="C326" s="159"/>
      <c r="D326" s="159"/>
      <c r="E326" s="145"/>
      <c r="F326" s="160"/>
      <c r="G326" s="159"/>
      <c r="H326" s="159"/>
      <c r="I326" s="159"/>
    </row>
    <row r="327" spans="2:9" ht="18" customHeight="1">
      <c r="B327" s="157"/>
      <c r="C327" s="159"/>
      <c r="D327" s="159"/>
      <c r="E327" s="145"/>
      <c r="F327" s="160"/>
      <c r="G327" s="159"/>
      <c r="H327" s="159"/>
      <c r="I327" s="159"/>
    </row>
    <row r="328" spans="2:9" ht="18" customHeight="1">
      <c r="B328" s="157"/>
      <c r="C328" s="159"/>
      <c r="D328" s="159"/>
      <c r="E328" s="145"/>
      <c r="F328" s="160"/>
      <c r="G328" s="159"/>
      <c r="H328" s="159"/>
      <c r="I328" s="159"/>
    </row>
    <row r="329" spans="2:9" ht="18" customHeight="1">
      <c r="B329" s="157"/>
      <c r="C329" s="159"/>
      <c r="D329" s="159"/>
      <c r="E329" s="145"/>
      <c r="F329" s="160"/>
      <c r="G329" s="159"/>
      <c r="H329" s="159"/>
      <c r="I329" s="159"/>
    </row>
    <row r="330" spans="2:9" ht="18" customHeight="1">
      <c r="B330" s="157"/>
      <c r="C330" s="159"/>
      <c r="D330" s="159"/>
      <c r="E330" s="145"/>
      <c r="F330" s="160"/>
      <c r="G330" s="159"/>
      <c r="H330" s="159"/>
      <c r="I330" s="159"/>
    </row>
    <row r="331" spans="2:9" ht="18" customHeight="1">
      <c r="B331" s="157"/>
      <c r="C331" s="159"/>
      <c r="D331" s="159"/>
      <c r="E331" s="145"/>
      <c r="F331" s="160"/>
      <c r="G331" s="159"/>
      <c r="H331" s="159"/>
      <c r="I331" s="159"/>
    </row>
    <row r="332" spans="2:9" ht="18" customHeight="1">
      <c r="B332" s="157"/>
      <c r="C332" s="159"/>
      <c r="D332" s="159"/>
      <c r="E332" s="145"/>
      <c r="F332" s="160"/>
      <c r="G332" s="159"/>
      <c r="H332" s="159"/>
      <c r="I332" s="159"/>
    </row>
    <row r="333" spans="2:9" ht="18" customHeight="1">
      <c r="B333" s="157"/>
      <c r="C333" s="159"/>
      <c r="D333" s="159"/>
      <c r="E333" s="145"/>
      <c r="F333" s="160"/>
      <c r="G333" s="159"/>
      <c r="H333" s="159"/>
      <c r="I333" s="159"/>
    </row>
    <row r="334" spans="2:9" ht="18" customHeight="1">
      <c r="B334" s="157"/>
      <c r="C334" s="159"/>
      <c r="D334" s="159"/>
      <c r="E334" s="145"/>
      <c r="F334" s="160"/>
      <c r="G334" s="159"/>
      <c r="H334" s="159"/>
      <c r="I334" s="159"/>
    </row>
    <row r="335" spans="2:9" ht="18" customHeight="1">
      <c r="B335" s="157"/>
      <c r="C335" s="159"/>
      <c r="D335" s="159"/>
      <c r="E335" s="145"/>
      <c r="F335" s="160"/>
      <c r="G335" s="159"/>
      <c r="H335" s="159"/>
      <c r="I335" s="159"/>
    </row>
    <row r="336" spans="2:9" ht="18" customHeight="1">
      <c r="B336" s="157"/>
      <c r="C336" s="159"/>
      <c r="D336" s="159"/>
      <c r="E336" s="145"/>
      <c r="F336" s="160"/>
      <c r="G336" s="159"/>
      <c r="H336" s="159"/>
      <c r="I336" s="159"/>
    </row>
    <row r="337" spans="2:9" ht="18" customHeight="1">
      <c r="B337" s="157"/>
      <c r="C337" s="159"/>
      <c r="D337" s="159"/>
      <c r="E337" s="145"/>
      <c r="F337" s="160"/>
      <c r="G337" s="159"/>
      <c r="H337" s="159"/>
      <c r="I337" s="159"/>
    </row>
    <row r="338" spans="2:9" ht="18" customHeight="1">
      <c r="B338" s="157"/>
      <c r="C338" s="159"/>
      <c r="D338" s="159"/>
      <c r="E338" s="145"/>
      <c r="F338" s="160"/>
      <c r="G338" s="159"/>
      <c r="H338" s="159"/>
      <c r="I338" s="159"/>
    </row>
    <row r="339" spans="2:9" ht="18" customHeight="1">
      <c r="B339" s="157"/>
      <c r="C339" s="159"/>
      <c r="D339" s="159"/>
      <c r="E339" s="145"/>
      <c r="F339" s="160"/>
      <c r="G339" s="159"/>
      <c r="H339" s="159"/>
      <c r="I339" s="159"/>
    </row>
    <row r="340" spans="2:9" ht="18" customHeight="1">
      <c r="B340" s="157"/>
      <c r="C340" s="159"/>
      <c r="D340" s="159"/>
      <c r="E340" s="145"/>
      <c r="F340" s="160"/>
      <c r="G340" s="159"/>
      <c r="H340" s="159"/>
      <c r="I340" s="159"/>
    </row>
    <row r="341" spans="2:9" ht="18" customHeight="1">
      <c r="B341" s="157"/>
      <c r="C341" s="159"/>
      <c r="D341" s="159"/>
      <c r="E341" s="145"/>
      <c r="F341" s="160"/>
      <c r="G341" s="159"/>
      <c r="H341" s="159"/>
      <c r="I341" s="159"/>
    </row>
    <row r="342" spans="2:9" ht="18" customHeight="1">
      <c r="B342" s="157"/>
      <c r="C342" s="159"/>
      <c r="D342" s="159"/>
      <c r="E342" s="145"/>
      <c r="F342" s="160"/>
      <c r="G342" s="159"/>
      <c r="H342" s="159"/>
      <c r="I342" s="159"/>
    </row>
    <row r="343" spans="2:9" ht="18" customHeight="1">
      <c r="B343" s="157"/>
      <c r="C343" s="159"/>
      <c r="D343" s="159"/>
      <c r="E343" s="145"/>
      <c r="F343" s="160"/>
      <c r="G343" s="159"/>
      <c r="H343" s="159"/>
      <c r="I343" s="159"/>
    </row>
    <row r="344" spans="2:9" ht="18" customHeight="1">
      <c r="B344" s="157"/>
      <c r="C344" s="159"/>
      <c r="D344" s="159"/>
      <c r="E344" s="145"/>
      <c r="F344" s="160"/>
      <c r="G344" s="159"/>
      <c r="H344" s="159"/>
      <c r="I344" s="159"/>
    </row>
    <row r="345" spans="2:9" ht="18" customHeight="1">
      <c r="B345" s="157"/>
      <c r="C345" s="159"/>
      <c r="D345" s="159"/>
      <c r="E345" s="145"/>
      <c r="F345" s="160"/>
      <c r="G345" s="159"/>
      <c r="H345" s="159"/>
      <c r="I345" s="159"/>
    </row>
    <row r="346" spans="2:9" ht="18" customHeight="1">
      <c r="B346" s="157"/>
      <c r="C346" s="159"/>
      <c r="D346" s="159"/>
      <c r="E346" s="145"/>
      <c r="F346" s="160"/>
      <c r="G346" s="159"/>
      <c r="H346" s="159"/>
      <c r="I346" s="159"/>
    </row>
    <row r="347" spans="2:9" ht="18" customHeight="1">
      <c r="B347" s="157"/>
      <c r="C347" s="159"/>
      <c r="D347" s="159"/>
      <c r="E347" s="145"/>
      <c r="F347" s="160"/>
      <c r="G347" s="159"/>
      <c r="H347" s="159"/>
      <c r="I347" s="159"/>
    </row>
    <row r="348" spans="2:9" ht="18" customHeight="1">
      <c r="B348" s="157"/>
      <c r="C348" s="159"/>
      <c r="D348" s="159"/>
      <c r="E348" s="145"/>
      <c r="F348" s="160"/>
      <c r="G348" s="159"/>
      <c r="H348" s="159"/>
      <c r="I348" s="159"/>
    </row>
    <row r="349" spans="2:9" ht="18" customHeight="1">
      <c r="B349" s="157"/>
      <c r="C349" s="159"/>
      <c r="D349" s="159"/>
      <c r="E349" s="145"/>
      <c r="F349" s="160"/>
      <c r="G349" s="159"/>
      <c r="H349" s="159"/>
      <c r="I349" s="159"/>
    </row>
    <row r="350" spans="2:9" ht="18" customHeight="1">
      <c r="B350" s="157"/>
      <c r="C350" s="159"/>
      <c r="D350" s="159"/>
      <c r="E350" s="145"/>
      <c r="F350" s="160"/>
      <c r="G350" s="159"/>
      <c r="H350" s="159"/>
      <c r="I350" s="159"/>
    </row>
    <row r="351" spans="2:9" ht="18" customHeight="1">
      <c r="B351" s="157"/>
      <c r="C351" s="159"/>
      <c r="D351" s="159"/>
      <c r="E351" s="145"/>
      <c r="F351" s="160"/>
      <c r="G351" s="159"/>
      <c r="H351" s="159"/>
      <c r="I351" s="159"/>
    </row>
    <row r="352" spans="2:9" ht="18" customHeight="1">
      <c r="B352" s="157"/>
      <c r="C352" s="159"/>
      <c r="D352" s="159"/>
      <c r="E352" s="145"/>
      <c r="F352" s="160"/>
      <c r="G352" s="159"/>
      <c r="H352" s="159"/>
      <c r="I352" s="159"/>
    </row>
    <row r="353" spans="2:9" ht="18" customHeight="1">
      <c r="B353" s="157"/>
      <c r="C353" s="159"/>
      <c r="D353" s="159"/>
      <c r="E353" s="145"/>
      <c r="F353" s="160"/>
      <c r="G353" s="159"/>
      <c r="H353" s="159"/>
      <c r="I353" s="159"/>
    </row>
    <row r="354" spans="2:9" ht="18" customHeight="1">
      <c r="B354" s="157"/>
      <c r="C354" s="159"/>
      <c r="D354" s="159"/>
      <c r="E354" s="145"/>
      <c r="F354" s="160"/>
      <c r="G354" s="159"/>
      <c r="H354" s="159"/>
      <c r="I354" s="159"/>
    </row>
    <row r="355" spans="2:9" ht="18" customHeight="1">
      <c r="B355" s="157"/>
      <c r="C355" s="159"/>
      <c r="D355" s="159"/>
      <c r="E355" s="145"/>
      <c r="F355" s="160"/>
      <c r="G355" s="159"/>
      <c r="H355" s="159"/>
      <c r="I355" s="159"/>
    </row>
    <row r="356" spans="2:9" ht="18" customHeight="1">
      <c r="B356" s="157"/>
      <c r="C356" s="159"/>
      <c r="D356" s="159"/>
      <c r="E356" s="145"/>
      <c r="F356" s="160"/>
      <c r="G356" s="159"/>
      <c r="H356" s="159"/>
      <c r="I356" s="159"/>
    </row>
    <row r="357" spans="2:9" ht="18" customHeight="1">
      <c r="B357" s="157"/>
      <c r="C357" s="159"/>
      <c r="D357" s="159"/>
      <c r="E357" s="145"/>
      <c r="F357" s="160"/>
      <c r="G357" s="159"/>
      <c r="H357" s="159"/>
      <c r="I357" s="159"/>
    </row>
    <row r="358" spans="2:9" ht="18" customHeight="1">
      <c r="B358" s="157"/>
      <c r="C358" s="159"/>
      <c r="D358" s="159"/>
      <c r="E358" s="145"/>
      <c r="F358" s="160"/>
      <c r="G358" s="159"/>
      <c r="H358" s="159"/>
      <c r="I358" s="159"/>
    </row>
    <row r="359" spans="2:9" ht="18" customHeight="1">
      <c r="B359" s="157"/>
      <c r="C359" s="159"/>
      <c r="D359" s="159"/>
      <c r="E359" s="145"/>
      <c r="F359" s="160"/>
      <c r="G359" s="159"/>
      <c r="H359" s="159"/>
      <c r="I359" s="159"/>
    </row>
    <row r="360" spans="2:9" ht="18" customHeight="1">
      <c r="B360" s="157"/>
      <c r="C360" s="159"/>
      <c r="D360" s="159"/>
      <c r="E360" s="145"/>
      <c r="F360" s="160"/>
      <c r="G360" s="159"/>
      <c r="H360" s="159"/>
      <c r="I360" s="159"/>
    </row>
    <row r="361" spans="2:9" ht="18" customHeight="1">
      <c r="B361" s="157"/>
      <c r="C361" s="159"/>
      <c r="D361" s="159"/>
      <c r="E361" s="145"/>
      <c r="F361" s="160"/>
      <c r="G361" s="159"/>
      <c r="H361" s="159"/>
      <c r="I361" s="159"/>
    </row>
    <row r="362" spans="2:9" ht="18" customHeight="1">
      <c r="B362" s="157"/>
      <c r="C362" s="159"/>
      <c r="D362" s="159"/>
      <c r="E362" s="145"/>
      <c r="F362" s="160"/>
      <c r="G362" s="159"/>
      <c r="H362" s="159"/>
      <c r="I362" s="159"/>
    </row>
    <row r="363" spans="2:9" ht="18" customHeight="1">
      <c r="B363" s="157"/>
      <c r="C363" s="159"/>
      <c r="D363" s="159"/>
      <c r="E363" s="145"/>
      <c r="F363" s="160"/>
      <c r="G363" s="159"/>
      <c r="H363" s="159"/>
      <c r="I363" s="159"/>
    </row>
    <row r="364" spans="2:9" ht="18" customHeight="1">
      <c r="B364" s="157"/>
      <c r="C364" s="159"/>
      <c r="D364" s="159"/>
      <c r="E364" s="145"/>
      <c r="F364" s="160"/>
      <c r="G364" s="159"/>
      <c r="H364" s="159"/>
      <c r="I364" s="159"/>
    </row>
    <row r="365" spans="2:9" ht="18" customHeight="1">
      <c r="B365" s="157"/>
      <c r="C365" s="159"/>
      <c r="D365" s="159"/>
      <c r="E365" s="145"/>
      <c r="F365" s="160"/>
      <c r="G365" s="159"/>
      <c r="H365" s="159"/>
      <c r="I365" s="159"/>
    </row>
    <row r="366" spans="2:9" ht="18" customHeight="1">
      <c r="B366" s="157"/>
      <c r="C366" s="159"/>
      <c r="D366" s="159"/>
      <c r="E366" s="145"/>
      <c r="F366" s="160"/>
      <c r="G366" s="159"/>
      <c r="H366" s="159"/>
      <c r="I366" s="159"/>
    </row>
    <row r="367" spans="2:9" ht="18" customHeight="1">
      <c r="B367" s="157"/>
      <c r="C367" s="159"/>
      <c r="D367" s="159"/>
      <c r="E367" s="145"/>
      <c r="F367" s="160"/>
      <c r="G367" s="159"/>
      <c r="H367" s="159"/>
      <c r="I367" s="159"/>
    </row>
    <row r="368" spans="2:9" ht="18" customHeight="1">
      <c r="B368" s="157"/>
      <c r="C368" s="159"/>
      <c r="D368" s="159"/>
      <c r="E368" s="145"/>
      <c r="F368" s="160"/>
      <c r="G368" s="159"/>
      <c r="H368" s="159"/>
      <c r="I368" s="159"/>
    </row>
    <row r="369" spans="2:9" ht="18" customHeight="1">
      <c r="B369" s="157"/>
      <c r="C369" s="159"/>
      <c r="D369" s="159"/>
      <c r="E369" s="145"/>
      <c r="F369" s="160"/>
      <c r="G369" s="159"/>
      <c r="H369" s="159"/>
      <c r="I369" s="159"/>
    </row>
    <row r="370" spans="2:9" ht="18" customHeight="1">
      <c r="B370" s="157"/>
      <c r="C370" s="159"/>
      <c r="D370" s="159"/>
      <c r="E370" s="145"/>
      <c r="F370" s="160"/>
      <c r="G370" s="159"/>
      <c r="H370" s="159"/>
      <c r="I370" s="159"/>
    </row>
    <row r="371" spans="2:9" ht="18" customHeight="1">
      <c r="B371" s="157"/>
      <c r="C371" s="159"/>
      <c r="D371" s="159"/>
      <c r="E371" s="145"/>
      <c r="F371" s="160"/>
      <c r="G371" s="159"/>
      <c r="H371" s="159"/>
      <c r="I371" s="159"/>
    </row>
    <row r="372" spans="2:9" ht="18" customHeight="1">
      <c r="B372" s="157"/>
      <c r="C372" s="159"/>
      <c r="D372" s="159"/>
      <c r="E372" s="145"/>
      <c r="F372" s="160"/>
      <c r="G372" s="159"/>
      <c r="H372" s="159"/>
      <c r="I372" s="159"/>
    </row>
    <row r="373" spans="2:9" ht="18" customHeight="1">
      <c r="B373" s="157"/>
      <c r="C373" s="159"/>
      <c r="D373" s="159"/>
      <c r="E373" s="145"/>
      <c r="F373" s="160"/>
      <c r="G373" s="159"/>
      <c r="H373" s="159"/>
      <c r="I373" s="159"/>
    </row>
    <row r="374" spans="2:9" ht="18" customHeight="1">
      <c r="B374" s="157"/>
      <c r="C374" s="159"/>
      <c r="D374" s="159"/>
      <c r="E374" s="145"/>
      <c r="F374" s="160"/>
      <c r="G374" s="159"/>
      <c r="H374" s="159"/>
      <c r="I374" s="159"/>
    </row>
    <row r="375" spans="2:9" ht="18" customHeight="1">
      <c r="B375" s="157"/>
      <c r="C375" s="159"/>
      <c r="D375" s="159"/>
      <c r="E375" s="145"/>
      <c r="F375" s="160"/>
      <c r="G375" s="159"/>
      <c r="H375" s="159"/>
      <c r="I375" s="159"/>
    </row>
    <row r="376" spans="2:9" ht="18" customHeight="1">
      <c r="B376" s="157"/>
      <c r="C376" s="159"/>
      <c r="D376" s="159"/>
      <c r="E376" s="145"/>
      <c r="F376" s="160"/>
      <c r="G376" s="159"/>
      <c r="H376" s="159"/>
      <c r="I376" s="159"/>
    </row>
    <row r="377" spans="2:9" ht="18" customHeight="1">
      <c r="B377" s="157"/>
      <c r="C377" s="159"/>
      <c r="D377" s="159"/>
      <c r="E377" s="145"/>
      <c r="F377" s="160"/>
      <c r="G377" s="159"/>
      <c r="H377" s="159"/>
      <c r="I377" s="159"/>
    </row>
    <row r="378" spans="2:9" ht="18" customHeight="1">
      <c r="B378" s="157"/>
      <c r="C378" s="159"/>
      <c r="D378" s="159"/>
      <c r="E378" s="145"/>
      <c r="F378" s="160"/>
      <c r="G378" s="159"/>
      <c r="H378" s="159"/>
      <c r="I378" s="159"/>
    </row>
    <row r="379" spans="2:9" ht="18" customHeight="1">
      <c r="B379" s="157"/>
      <c r="C379" s="159"/>
      <c r="D379" s="159"/>
      <c r="E379" s="145"/>
      <c r="F379" s="160"/>
      <c r="G379" s="159"/>
      <c r="H379" s="159"/>
      <c r="I379" s="159"/>
    </row>
    <row r="380" spans="2:9" ht="18" customHeight="1">
      <c r="B380" s="157"/>
      <c r="C380" s="159"/>
      <c r="D380" s="159"/>
      <c r="E380" s="145"/>
      <c r="F380" s="160"/>
      <c r="G380" s="159"/>
      <c r="H380" s="159"/>
      <c r="I380" s="159"/>
    </row>
    <row r="381" spans="2:9" ht="18" customHeight="1">
      <c r="B381" s="157"/>
      <c r="C381" s="159"/>
      <c r="D381" s="159"/>
      <c r="E381" s="145"/>
      <c r="F381" s="160"/>
      <c r="G381" s="159"/>
      <c r="H381" s="159"/>
      <c r="I381" s="159"/>
    </row>
    <row r="382" spans="2:9" ht="18" customHeight="1">
      <c r="B382" s="157"/>
      <c r="C382" s="159"/>
      <c r="D382" s="159"/>
      <c r="E382" s="145"/>
      <c r="F382" s="160"/>
      <c r="G382" s="159"/>
      <c r="H382" s="159"/>
      <c r="I382" s="159"/>
    </row>
    <row r="383" spans="2:9" ht="18" customHeight="1">
      <c r="B383" s="157"/>
      <c r="C383" s="159"/>
      <c r="D383" s="159"/>
      <c r="E383" s="145"/>
      <c r="F383" s="160"/>
      <c r="G383" s="159"/>
      <c r="H383" s="159"/>
      <c r="I383" s="159"/>
    </row>
    <row r="384" spans="2:9" ht="18" customHeight="1">
      <c r="B384" s="157"/>
      <c r="C384" s="159"/>
      <c r="D384" s="159"/>
      <c r="E384" s="145"/>
      <c r="F384" s="160"/>
      <c r="G384" s="159"/>
      <c r="H384" s="159"/>
      <c r="I384" s="159"/>
    </row>
    <row r="385" spans="2:9" ht="18" customHeight="1">
      <c r="B385" s="157"/>
      <c r="C385" s="159"/>
      <c r="D385" s="159"/>
      <c r="E385" s="145"/>
      <c r="F385" s="160"/>
      <c r="G385" s="159"/>
      <c r="H385" s="159"/>
      <c r="I385" s="159"/>
    </row>
    <row r="386" spans="2:9" ht="18" customHeight="1">
      <c r="B386" s="157"/>
      <c r="C386" s="159"/>
      <c r="D386" s="159"/>
      <c r="E386" s="145"/>
      <c r="F386" s="160"/>
      <c r="G386" s="159"/>
      <c r="H386" s="159"/>
      <c r="I386" s="159"/>
    </row>
    <row r="387" spans="2:9" ht="18" customHeight="1">
      <c r="B387" s="157"/>
      <c r="C387" s="159"/>
      <c r="D387" s="159"/>
      <c r="E387" s="145"/>
      <c r="F387" s="160"/>
      <c r="G387" s="159"/>
      <c r="H387" s="159"/>
      <c r="I387" s="159"/>
    </row>
    <row r="388" spans="2:9" ht="18" customHeight="1">
      <c r="B388" s="157"/>
      <c r="C388" s="159"/>
      <c r="D388" s="159"/>
      <c r="E388" s="145"/>
      <c r="F388" s="160"/>
      <c r="G388" s="159"/>
      <c r="H388" s="159"/>
      <c r="I388" s="159"/>
    </row>
    <row r="389" spans="2:9" ht="18" customHeight="1">
      <c r="B389" s="157"/>
      <c r="C389" s="159"/>
      <c r="D389" s="159"/>
      <c r="E389" s="145"/>
      <c r="F389" s="160"/>
      <c r="G389" s="159"/>
      <c r="H389" s="159"/>
      <c r="I389" s="159"/>
    </row>
    <row r="390" spans="2:9" ht="18" customHeight="1">
      <c r="B390" s="157"/>
      <c r="C390" s="159"/>
      <c r="D390" s="159"/>
      <c r="E390" s="145"/>
      <c r="F390" s="160"/>
      <c r="G390" s="159"/>
      <c r="H390" s="159"/>
      <c r="I390" s="159"/>
    </row>
    <row r="391" spans="2:9" ht="18" customHeight="1">
      <c r="B391" s="157"/>
      <c r="C391" s="159"/>
      <c r="D391" s="159"/>
      <c r="E391" s="145"/>
      <c r="F391" s="160"/>
      <c r="G391" s="159"/>
      <c r="H391" s="159"/>
      <c r="I391" s="159"/>
    </row>
    <row r="392" spans="2:9" ht="18" customHeight="1">
      <c r="B392" s="157"/>
      <c r="C392" s="159"/>
      <c r="D392" s="159"/>
      <c r="E392" s="145"/>
      <c r="F392" s="160"/>
      <c r="G392" s="159"/>
      <c r="H392" s="159"/>
      <c r="I392" s="159"/>
    </row>
    <row r="393" spans="2:9" ht="18" customHeight="1">
      <c r="B393" s="157"/>
      <c r="C393" s="159"/>
      <c r="D393" s="159"/>
      <c r="E393" s="145"/>
      <c r="F393" s="160"/>
      <c r="G393" s="159"/>
      <c r="H393" s="159"/>
      <c r="I393" s="159"/>
    </row>
    <row r="394" spans="2:9" ht="18" customHeight="1">
      <c r="B394" s="157"/>
      <c r="C394" s="159"/>
      <c r="D394" s="159"/>
      <c r="E394" s="145"/>
      <c r="F394" s="160"/>
      <c r="G394" s="159"/>
      <c r="H394" s="159"/>
      <c r="I394" s="159"/>
    </row>
    <row r="395" spans="2:9" ht="18" customHeight="1">
      <c r="B395" s="157"/>
      <c r="C395" s="159"/>
      <c r="D395" s="159"/>
      <c r="E395" s="145"/>
      <c r="F395" s="160"/>
      <c r="G395" s="159"/>
      <c r="H395" s="159"/>
      <c r="I395" s="159"/>
    </row>
    <row r="396" spans="2:9" ht="18" customHeight="1">
      <c r="B396" s="157"/>
      <c r="C396" s="159"/>
      <c r="D396" s="159"/>
      <c r="E396" s="145"/>
      <c r="F396" s="160"/>
      <c r="G396" s="159"/>
      <c r="H396" s="159"/>
      <c r="I396" s="159"/>
    </row>
    <row r="397" spans="2:9" ht="18" customHeight="1">
      <c r="B397" s="157"/>
      <c r="C397" s="159"/>
      <c r="D397" s="159"/>
      <c r="E397" s="145"/>
      <c r="F397" s="160"/>
      <c r="G397" s="159"/>
      <c r="H397" s="159"/>
      <c r="I397" s="159"/>
    </row>
    <row r="398" spans="2:9" ht="18" customHeight="1">
      <c r="B398" s="157"/>
      <c r="C398" s="159"/>
      <c r="D398" s="159"/>
      <c r="E398" s="145"/>
      <c r="F398" s="160"/>
      <c r="G398" s="159"/>
      <c r="H398" s="159"/>
      <c r="I398" s="159"/>
    </row>
    <row r="399" spans="2:9" ht="18" customHeight="1">
      <c r="B399" s="157"/>
      <c r="C399" s="159"/>
      <c r="D399" s="159"/>
      <c r="E399" s="145"/>
      <c r="F399" s="160"/>
      <c r="G399" s="159"/>
      <c r="H399" s="159"/>
      <c r="I399" s="159"/>
    </row>
    <row r="400" spans="2:9" ht="18" customHeight="1">
      <c r="B400" s="157"/>
      <c r="C400" s="159"/>
      <c r="D400" s="159"/>
      <c r="E400" s="145"/>
      <c r="F400" s="160"/>
      <c r="G400" s="159"/>
      <c r="H400" s="159"/>
      <c r="I400" s="159"/>
    </row>
    <row r="401" spans="2:9" ht="18" customHeight="1">
      <c r="B401" s="157"/>
      <c r="C401" s="159"/>
      <c r="D401" s="159"/>
      <c r="E401" s="145"/>
      <c r="F401" s="160"/>
      <c r="G401" s="159"/>
      <c r="H401" s="159"/>
      <c r="I401" s="159"/>
    </row>
    <row r="402" spans="2:9" ht="18" customHeight="1">
      <c r="B402" s="157"/>
      <c r="C402" s="159"/>
      <c r="D402" s="159"/>
      <c r="E402" s="145"/>
      <c r="F402" s="160"/>
      <c r="G402" s="159"/>
      <c r="H402" s="159"/>
      <c r="I402" s="159"/>
    </row>
    <row r="403" spans="2:9" ht="18" customHeight="1">
      <c r="B403" s="157"/>
      <c r="C403" s="159"/>
      <c r="D403" s="159"/>
      <c r="E403" s="145"/>
      <c r="F403" s="160"/>
      <c r="G403" s="159"/>
      <c r="H403" s="159"/>
      <c r="I403" s="159"/>
    </row>
    <row r="404" spans="2:9" ht="18" customHeight="1">
      <c r="B404" s="157"/>
      <c r="C404" s="159"/>
      <c r="D404" s="159"/>
      <c r="E404" s="145"/>
      <c r="F404" s="160"/>
      <c r="G404" s="159"/>
      <c r="H404" s="159"/>
      <c r="I404" s="159"/>
    </row>
    <row r="405" spans="2:9" ht="18" customHeight="1">
      <c r="B405" s="157"/>
      <c r="C405" s="159"/>
      <c r="D405" s="159"/>
      <c r="E405" s="145"/>
      <c r="F405" s="160"/>
      <c r="G405" s="159"/>
      <c r="H405" s="159"/>
      <c r="I405" s="159"/>
    </row>
    <row r="406" spans="2:9" ht="18" customHeight="1">
      <c r="B406" s="157"/>
      <c r="C406" s="159"/>
      <c r="D406" s="159"/>
      <c r="E406" s="145"/>
      <c r="F406" s="160"/>
      <c r="G406" s="159"/>
      <c r="H406" s="159"/>
      <c r="I406" s="159"/>
    </row>
    <row r="407" spans="2:9" ht="18" customHeight="1">
      <c r="B407" s="157"/>
      <c r="C407" s="159"/>
      <c r="D407" s="159"/>
      <c r="E407" s="145"/>
      <c r="F407" s="160"/>
      <c r="G407" s="159"/>
      <c r="H407" s="159"/>
      <c r="I407" s="159"/>
    </row>
    <row r="408" spans="2:9" ht="18" customHeight="1">
      <c r="B408" s="157"/>
      <c r="C408" s="159"/>
      <c r="D408" s="159"/>
      <c r="E408" s="145"/>
      <c r="F408" s="160"/>
      <c r="G408" s="159"/>
      <c r="H408" s="159"/>
      <c r="I408" s="159"/>
    </row>
    <row r="409" spans="2:9" ht="18" customHeight="1">
      <c r="B409" s="157"/>
      <c r="C409" s="159"/>
      <c r="D409" s="159"/>
      <c r="E409" s="145"/>
      <c r="F409" s="160"/>
      <c r="G409" s="159"/>
      <c r="H409" s="159"/>
      <c r="I409" s="159"/>
    </row>
    <row r="410" spans="2:9" ht="18" customHeight="1">
      <c r="B410" s="157"/>
      <c r="C410" s="159"/>
      <c r="D410" s="159"/>
      <c r="E410" s="145"/>
      <c r="F410" s="160"/>
      <c r="G410" s="159"/>
      <c r="H410" s="159"/>
      <c r="I410" s="159"/>
    </row>
    <row r="411" spans="2:9" ht="18" customHeight="1">
      <c r="B411" s="157"/>
      <c r="C411" s="159"/>
      <c r="D411" s="159"/>
      <c r="E411" s="145"/>
      <c r="F411" s="160"/>
      <c r="G411" s="159"/>
      <c r="H411" s="159"/>
      <c r="I411" s="159"/>
    </row>
    <row r="412" spans="2:9" ht="18" customHeight="1">
      <c r="B412" s="157"/>
      <c r="C412" s="159"/>
      <c r="D412" s="159"/>
      <c r="E412" s="145"/>
      <c r="F412" s="160"/>
      <c r="G412" s="159"/>
      <c r="H412" s="159"/>
      <c r="I412" s="159"/>
    </row>
    <row r="413" spans="2:9" ht="18" customHeight="1">
      <c r="B413" s="157"/>
      <c r="C413" s="159"/>
      <c r="D413" s="159"/>
      <c r="E413" s="145"/>
      <c r="F413" s="160"/>
      <c r="G413" s="159"/>
      <c r="H413" s="159"/>
      <c r="I413" s="159"/>
    </row>
    <row r="414" spans="2:9" ht="18" customHeight="1">
      <c r="B414" s="157"/>
      <c r="C414" s="159"/>
      <c r="D414" s="159"/>
      <c r="E414" s="145"/>
      <c r="F414" s="160"/>
      <c r="G414" s="159"/>
      <c r="H414" s="159"/>
      <c r="I414" s="159"/>
    </row>
    <row r="415" spans="2:9" ht="18" customHeight="1">
      <c r="B415" s="157"/>
      <c r="C415" s="159"/>
      <c r="D415" s="159"/>
      <c r="E415" s="145"/>
      <c r="F415" s="160"/>
      <c r="G415" s="159"/>
      <c r="H415" s="159"/>
      <c r="I415" s="159"/>
    </row>
    <row r="416" spans="2:9" ht="18" customHeight="1">
      <c r="B416" s="157"/>
      <c r="C416" s="159"/>
      <c r="D416" s="159"/>
      <c r="E416" s="145"/>
      <c r="F416" s="160"/>
      <c r="G416" s="159"/>
      <c r="H416" s="159"/>
      <c r="I416" s="159"/>
    </row>
    <row r="417" spans="2:9" ht="18" customHeight="1">
      <c r="B417" s="157"/>
      <c r="C417" s="159"/>
      <c r="D417" s="159"/>
      <c r="E417" s="145"/>
      <c r="F417" s="160"/>
      <c r="G417" s="159"/>
      <c r="H417" s="159"/>
      <c r="I417" s="159"/>
    </row>
    <row r="418" spans="2:9" ht="18" customHeight="1">
      <c r="B418" s="157"/>
      <c r="C418" s="159"/>
      <c r="D418" s="159"/>
      <c r="E418" s="145"/>
      <c r="F418" s="160"/>
      <c r="G418" s="159"/>
      <c r="H418" s="159"/>
      <c r="I418" s="159"/>
    </row>
    <row r="419" spans="2:9" ht="18" customHeight="1">
      <c r="B419" s="157"/>
      <c r="C419" s="159"/>
      <c r="D419" s="159"/>
      <c r="E419" s="145"/>
      <c r="F419" s="160"/>
      <c r="G419" s="159"/>
      <c r="H419" s="159"/>
      <c r="I419" s="159"/>
    </row>
    <row r="420" spans="2:9" ht="18" customHeight="1">
      <c r="B420" s="157"/>
      <c r="C420" s="159"/>
      <c r="D420" s="159"/>
      <c r="E420" s="145"/>
      <c r="F420" s="160"/>
      <c r="G420" s="159"/>
      <c r="H420" s="159"/>
      <c r="I420" s="159"/>
    </row>
    <row r="421" spans="2:9" ht="18" customHeight="1">
      <c r="B421" s="157"/>
      <c r="C421" s="159"/>
      <c r="D421" s="159"/>
      <c r="E421" s="145"/>
      <c r="F421" s="160"/>
      <c r="G421" s="159"/>
      <c r="H421" s="159"/>
      <c r="I421" s="159"/>
    </row>
    <row r="422" spans="2:9" ht="18" customHeight="1">
      <c r="B422" s="157"/>
      <c r="C422" s="159"/>
      <c r="D422" s="159"/>
      <c r="E422" s="145"/>
      <c r="F422" s="160"/>
      <c r="G422" s="159"/>
      <c r="H422" s="159"/>
      <c r="I422" s="159"/>
    </row>
    <row r="423" spans="2:9" ht="18" customHeight="1">
      <c r="B423" s="157"/>
      <c r="C423" s="159"/>
      <c r="D423" s="159"/>
      <c r="E423" s="145"/>
      <c r="F423" s="160"/>
      <c r="G423" s="159"/>
      <c r="H423" s="159"/>
      <c r="I423" s="159"/>
    </row>
    <row r="424" spans="2:9" ht="18" customHeight="1">
      <c r="B424" s="157"/>
      <c r="C424" s="159"/>
      <c r="D424" s="159"/>
      <c r="E424" s="145"/>
      <c r="F424" s="160"/>
      <c r="G424" s="159"/>
      <c r="H424" s="159"/>
      <c r="I424" s="159"/>
    </row>
    <row r="425" spans="2:9" ht="18" customHeight="1">
      <c r="B425" s="157"/>
      <c r="C425" s="159"/>
      <c r="D425" s="159"/>
      <c r="E425" s="145"/>
      <c r="F425" s="160"/>
      <c r="G425" s="159"/>
      <c r="H425" s="159"/>
      <c r="I425" s="159"/>
    </row>
    <row r="426" spans="2:9" ht="18" customHeight="1">
      <c r="B426" s="157"/>
      <c r="C426" s="159"/>
      <c r="D426" s="159"/>
      <c r="E426" s="145"/>
      <c r="F426" s="160"/>
      <c r="G426" s="159"/>
      <c r="H426" s="159"/>
      <c r="I426" s="159"/>
    </row>
    <row r="427" spans="2:9" ht="18" customHeight="1">
      <c r="B427" s="157"/>
      <c r="C427" s="159"/>
      <c r="D427" s="159"/>
      <c r="E427" s="145"/>
      <c r="F427" s="160"/>
      <c r="G427" s="159"/>
      <c r="H427" s="159"/>
      <c r="I427" s="159"/>
    </row>
    <row r="428" spans="2:9" ht="18" customHeight="1">
      <c r="B428" s="157"/>
      <c r="C428" s="159"/>
      <c r="D428" s="159"/>
      <c r="E428" s="145"/>
      <c r="F428" s="160"/>
      <c r="G428" s="159"/>
      <c r="H428" s="159"/>
      <c r="I428" s="159"/>
    </row>
    <row r="429" spans="2:9" ht="18" customHeight="1">
      <c r="B429" s="157"/>
      <c r="C429" s="159"/>
      <c r="D429" s="159"/>
      <c r="E429" s="145"/>
      <c r="F429" s="160"/>
      <c r="G429" s="159"/>
      <c r="H429" s="159"/>
      <c r="I429" s="159"/>
    </row>
    <row r="430" spans="2:9" ht="18" customHeight="1">
      <c r="B430" s="157"/>
      <c r="C430" s="159"/>
      <c r="D430" s="159"/>
      <c r="E430" s="145"/>
      <c r="F430" s="160"/>
      <c r="G430" s="159"/>
      <c r="H430" s="159"/>
      <c r="I430" s="159"/>
    </row>
    <row r="431" spans="2:9" ht="18" customHeight="1">
      <c r="B431" s="157"/>
      <c r="C431" s="159"/>
      <c r="D431" s="159"/>
      <c r="E431" s="145"/>
      <c r="F431" s="160"/>
      <c r="G431" s="159"/>
      <c r="H431" s="159"/>
      <c r="I431" s="159"/>
    </row>
    <row r="432" spans="2:9" ht="18" customHeight="1">
      <c r="B432" s="157"/>
      <c r="C432" s="159"/>
      <c r="D432" s="159"/>
      <c r="E432" s="145"/>
      <c r="F432" s="160"/>
      <c r="G432" s="159"/>
      <c r="H432" s="159"/>
      <c r="I432" s="159"/>
    </row>
    <row r="433" spans="2:9" ht="18" customHeight="1">
      <c r="B433" s="157"/>
      <c r="C433" s="159"/>
      <c r="D433" s="159"/>
      <c r="E433" s="145"/>
      <c r="F433" s="160"/>
      <c r="G433" s="159"/>
      <c r="H433" s="159"/>
      <c r="I433" s="159"/>
    </row>
    <row r="434" spans="2:9" ht="18" customHeight="1">
      <c r="B434" s="157"/>
      <c r="C434" s="159"/>
      <c r="D434" s="159"/>
      <c r="E434" s="145"/>
      <c r="F434" s="160"/>
      <c r="G434" s="159"/>
      <c r="H434" s="159"/>
      <c r="I434" s="159"/>
    </row>
    <row r="435" spans="2:9" ht="18" customHeight="1">
      <c r="B435" s="157"/>
      <c r="C435" s="159"/>
      <c r="D435" s="159"/>
      <c r="E435" s="145"/>
      <c r="F435" s="160"/>
      <c r="G435" s="159"/>
      <c r="H435" s="159"/>
      <c r="I435" s="159"/>
    </row>
    <row r="436" spans="2:9" ht="18" customHeight="1">
      <c r="B436" s="157"/>
      <c r="C436" s="159"/>
      <c r="D436" s="159"/>
      <c r="E436" s="145"/>
      <c r="F436" s="160"/>
      <c r="G436" s="159"/>
      <c r="H436" s="159"/>
      <c r="I436" s="159"/>
    </row>
    <row r="437" spans="2:9" ht="18" customHeight="1">
      <c r="B437" s="157"/>
      <c r="C437" s="159"/>
      <c r="D437" s="159"/>
      <c r="E437" s="145"/>
      <c r="F437" s="160"/>
      <c r="G437" s="159"/>
      <c r="H437" s="159"/>
      <c r="I437" s="159"/>
    </row>
    <row r="438" spans="2:9" ht="18" customHeight="1">
      <c r="B438" s="157"/>
      <c r="C438" s="159"/>
      <c r="D438" s="159"/>
      <c r="E438" s="145"/>
      <c r="F438" s="160"/>
      <c r="G438" s="159"/>
      <c r="H438" s="159"/>
      <c r="I438" s="159"/>
    </row>
    <row r="439" spans="2:9" ht="18" customHeight="1">
      <c r="B439" s="157"/>
      <c r="C439" s="159"/>
      <c r="D439" s="159"/>
      <c r="E439" s="145"/>
      <c r="F439" s="160"/>
      <c r="G439" s="159"/>
      <c r="H439" s="159"/>
      <c r="I439" s="159"/>
    </row>
    <row r="440" spans="2:9" ht="18" customHeight="1">
      <c r="B440" s="157"/>
      <c r="C440" s="159"/>
      <c r="D440" s="159"/>
      <c r="E440" s="145"/>
      <c r="F440" s="160"/>
      <c r="G440" s="159"/>
      <c r="H440" s="159"/>
      <c r="I440" s="159"/>
    </row>
    <row r="441" spans="2:9" ht="18" customHeight="1">
      <c r="B441" s="157"/>
      <c r="C441" s="159"/>
      <c r="D441" s="159"/>
      <c r="E441" s="145"/>
      <c r="F441" s="160"/>
      <c r="G441" s="159"/>
      <c r="H441" s="159"/>
      <c r="I441" s="159"/>
    </row>
    <row r="442" spans="2:9" ht="18" customHeight="1">
      <c r="B442" s="157"/>
      <c r="C442" s="159"/>
      <c r="D442" s="159"/>
      <c r="E442" s="145"/>
      <c r="F442" s="160"/>
      <c r="G442" s="159"/>
      <c r="H442" s="159"/>
      <c r="I442" s="159"/>
    </row>
    <row r="443" spans="2:9" ht="18" customHeight="1">
      <c r="B443" s="157"/>
      <c r="C443" s="159"/>
      <c r="D443" s="159"/>
      <c r="E443" s="145"/>
      <c r="F443" s="160"/>
      <c r="G443" s="159"/>
      <c r="H443" s="159"/>
      <c r="I443" s="159"/>
    </row>
    <row r="444" spans="2:9" ht="18" customHeight="1">
      <c r="B444" s="157"/>
      <c r="C444" s="159"/>
      <c r="D444" s="159"/>
      <c r="E444" s="145"/>
      <c r="F444" s="160"/>
      <c r="G444" s="159"/>
      <c r="H444" s="159"/>
      <c r="I444" s="159"/>
    </row>
    <row r="445" spans="2:9" ht="18" customHeight="1">
      <c r="B445" s="157"/>
      <c r="C445" s="159"/>
      <c r="D445" s="159"/>
      <c r="E445" s="145"/>
      <c r="F445" s="160"/>
      <c r="G445" s="159"/>
      <c r="H445" s="159"/>
      <c r="I445" s="159"/>
    </row>
    <row r="446" spans="2:9" ht="18" customHeight="1">
      <c r="B446" s="157"/>
      <c r="C446" s="159"/>
      <c r="D446" s="159"/>
      <c r="E446" s="145"/>
      <c r="F446" s="160"/>
      <c r="G446" s="159"/>
      <c r="H446" s="159"/>
      <c r="I446" s="159"/>
    </row>
    <row r="447" spans="2:9" ht="18" customHeight="1">
      <c r="B447" s="157"/>
      <c r="C447" s="159"/>
      <c r="D447" s="159"/>
      <c r="E447" s="145"/>
      <c r="F447" s="160"/>
      <c r="G447" s="159"/>
      <c r="H447" s="159"/>
      <c r="I447" s="159"/>
    </row>
    <row r="448" spans="2:9" ht="18" customHeight="1">
      <c r="B448" s="157"/>
      <c r="C448" s="159"/>
      <c r="D448" s="159"/>
      <c r="E448" s="145"/>
      <c r="F448" s="160"/>
      <c r="G448" s="159"/>
      <c r="H448" s="159"/>
      <c r="I448" s="159"/>
    </row>
    <row r="449" spans="2:9" ht="18" customHeight="1">
      <c r="B449" s="157"/>
      <c r="C449" s="159"/>
      <c r="D449" s="159"/>
      <c r="E449" s="145"/>
      <c r="F449" s="160"/>
      <c r="G449" s="159"/>
      <c r="H449" s="159"/>
      <c r="I449" s="159"/>
    </row>
    <row r="450" spans="2:9" ht="18" customHeight="1">
      <c r="B450" s="157"/>
      <c r="C450" s="159"/>
      <c r="D450" s="159"/>
      <c r="E450" s="145"/>
      <c r="F450" s="160"/>
      <c r="G450" s="159"/>
      <c r="H450" s="159"/>
      <c r="I450" s="159"/>
    </row>
    <row r="451" spans="2:9" ht="18" customHeight="1">
      <c r="B451" s="157"/>
      <c r="C451" s="159"/>
      <c r="D451" s="159"/>
      <c r="E451" s="145"/>
      <c r="F451" s="160"/>
      <c r="G451" s="159"/>
      <c r="H451" s="159"/>
      <c r="I451" s="159"/>
    </row>
    <row r="452" spans="2:9" ht="18" customHeight="1">
      <c r="B452" s="157"/>
      <c r="C452" s="159"/>
      <c r="D452" s="159"/>
      <c r="E452" s="145"/>
      <c r="F452" s="160"/>
      <c r="G452" s="159"/>
      <c r="H452" s="159"/>
      <c r="I452" s="159"/>
    </row>
    <row r="453" spans="2:9" ht="18" customHeight="1">
      <c r="B453" s="157"/>
      <c r="C453" s="159"/>
      <c r="D453" s="159"/>
      <c r="E453" s="145"/>
      <c r="F453" s="160"/>
      <c r="G453" s="159"/>
      <c r="H453" s="159"/>
      <c r="I453" s="159"/>
    </row>
    <row r="454" spans="2:9" ht="18" customHeight="1">
      <c r="B454" s="157"/>
      <c r="C454" s="159"/>
      <c r="D454" s="159"/>
      <c r="E454" s="145"/>
      <c r="F454" s="160"/>
      <c r="G454" s="159"/>
      <c r="H454" s="159"/>
      <c r="I454" s="159"/>
    </row>
    <row r="455" spans="2:9" ht="18" customHeight="1">
      <c r="B455" s="157"/>
      <c r="C455" s="159"/>
      <c r="D455" s="159"/>
      <c r="E455" s="145"/>
      <c r="F455" s="160"/>
      <c r="G455" s="159"/>
      <c r="H455" s="159"/>
      <c r="I455" s="159"/>
    </row>
    <row r="456" spans="2:9" ht="18" customHeight="1">
      <c r="B456" s="157"/>
      <c r="C456" s="159"/>
      <c r="D456" s="159"/>
      <c r="E456" s="145"/>
      <c r="F456" s="160"/>
      <c r="G456" s="159"/>
      <c r="H456" s="159"/>
      <c r="I456" s="159"/>
    </row>
    <row r="457" spans="2:9" ht="18" customHeight="1">
      <c r="B457" s="157"/>
      <c r="C457" s="159"/>
      <c r="D457" s="159"/>
      <c r="E457" s="145"/>
      <c r="F457" s="160"/>
      <c r="G457" s="159"/>
      <c r="H457" s="159"/>
      <c r="I457" s="159"/>
    </row>
    <row r="458" spans="2:9" ht="18" customHeight="1">
      <c r="B458" s="157"/>
      <c r="C458" s="159"/>
      <c r="D458" s="159"/>
      <c r="E458" s="145"/>
      <c r="F458" s="160"/>
      <c r="G458" s="159"/>
      <c r="H458" s="159"/>
      <c r="I458" s="159"/>
    </row>
    <row r="459" spans="2:9" ht="18" customHeight="1">
      <c r="B459" s="157"/>
      <c r="C459" s="159"/>
      <c r="D459" s="159"/>
      <c r="E459" s="145"/>
      <c r="F459" s="160"/>
      <c r="G459" s="159"/>
      <c r="H459" s="159"/>
      <c r="I459" s="159"/>
    </row>
    <row r="460" spans="2:9" ht="18" customHeight="1">
      <c r="B460" s="157"/>
      <c r="C460" s="159"/>
      <c r="D460" s="159"/>
      <c r="E460" s="145"/>
      <c r="F460" s="160"/>
      <c r="G460" s="159"/>
      <c r="H460" s="159"/>
      <c r="I460" s="159"/>
    </row>
    <row r="461" spans="2:9" ht="18" customHeight="1">
      <c r="B461" s="157"/>
      <c r="C461" s="159"/>
      <c r="D461" s="159"/>
      <c r="E461" s="145"/>
      <c r="F461" s="160"/>
      <c r="G461" s="159"/>
      <c r="H461" s="159"/>
      <c r="I461" s="159"/>
    </row>
    <row r="462" spans="2:9" ht="18" customHeight="1">
      <c r="B462" s="157"/>
      <c r="C462" s="159"/>
      <c r="D462" s="159"/>
      <c r="E462" s="145"/>
      <c r="F462" s="160"/>
      <c r="G462" s="159"/>
      <c r="H462" s="159"/>
      <c r="I462" s="159"/>
    </row>
    <row r="463" spans="2:9" ht="18" customHeight="1">
      <c r="B463" s="157"/>
      <c r="C463" s="159"/>
      <c r="D463" s="159"/>
      <c r="E463" s="145"/>
      <c r="F463" s="160"/>
      <c r="G463" s="159"/>
      <c r="H463" s="159"/>
      <c r="I463" s="159"/>
    </row>
    <row r="464" spans="2:9" ht="18" customHeight="1">
      <c r="B464" s="157"/>
      <c r="C464" s="159"/>
      <c r="D464" s="159"/>
      <c r="E464" s="145"/>
      <c r="F464" s="160"/>
      <c r="G464" s="159"/>
      <c r="H464" s="159"/>
      <c r="I464" s="159"/>
    </row>
    <row r="465" spans="2:9" ht="18" customHeight="1">
      <c r="B465" s="157"/>
      <c r="C465" s="159"/>
      <c r="D465" s="159"/>
      <c r="E465" s="145"/>
      <c r="F465" s="160"/>
      <c r="G465" s="159"/>
      <c r="H465" s="159"/>
      <c r="I465" s="159"/>
    </row>
    <row r="466" spans="2:9" ht="18" customHeight="1">
      <c r="B466" s="157"/>
      <c r="C466" s="159"/>
      <c r="D466" s="159"/>
      <c r="E466" s="145"/>
      <c r="F466" s="160"/>
      <c r="G466" s="159"/>
      <c r="H466" s="159"/>
      <c r="I466" s="159"/>
    </row>
    <row r="467" spans="2:9" ht="18" customHeight="1">
      <c r="B467" s="157"/>
      <c r="C467" s="159"/>
      <c r="D467" s="159"/>
      <c r="E467" s="145"/>
      <c r="F467" s="160"/>
      <c r="G467" s="159"/>
      <c r="H467" s="159"/>
      <c r="I467" s="159"/>
    </row>
    <row r="468" spans="2:9" ht="18" customHeight="1">
      <c r="B468" s="157"/>
      <c r="C468" s="159"/>
      <c r="D468" s="159"/>
      <c r="E468" s="145"/>
      <c r="F468" s="160"/>
      <c r="G468" s="159"/>
      <c r="H468" s="159"/>
      <c r="I468" s="159"/>
    </row>
    <row r="469" spans="2:9" ht="18" customHeight="1">
      <c r="B469" s="157"/>
      <c r="C469" s="159"/>
      <c r="D469" s="159"/>
      <c r="E469" s="145"/>
      <c r="F469" s="160"/>
      <c r="G469" s="159"/>
      <c r="H469" s="159"/>
      <c r="I469" s="159"/>
    </row>
    <row r="470" spans="2:9" ht="18" customHeight="1">
      <c r="B470" s="157"/>
      <c r="C470" s="159"/>
      <c r="D470" s="159"/>
      <c r="E470" s="145"/>
      <c r="F470" s="160"/>
      <c r="G470" s="159"/>
      <c r="H470" s="159"/>
      <c r="I470" s="159"/>
    </row>
    <row r="471" spans="2:9" ht="18" customHeight="1">
      <c r="B471" s="157"/>
      <c r="C471" s="159"/>
      <c r="D471" s="159"/>
      <c r="E471" s="145"/>
      <c r="F471" s="160"/>
      <c r="G471" s="159"/>
      <c r="H471" s="159"/>
      <c r="I471" s="159"/>
    </row>
    <row r="472" spans="2:9" ht="18" customHeight="1">
      <c r="B472" s="157"/>
      <c r="C472" s="159"/>
      <c r="D472" s="159"/>
      <c r="E472" s="145"/>
      <c r="F472" s="160"/>
      <c r="G472" s="159"/>
      <c r="H472" s="159"/>
      <c r="I472" s="159"/>
    </row>
    <row r="473" spans="2:9" ht="18" customHeight="1">
      <c r="B473" s="157"/>
      <c r="C473" s="159"/>
      <c r="D473" s="159"/>
      <c r="E473" s="145"/>
      <c r="F473" s="160"/>
      <c r="G473" s="159"/>
      <c r="H473" s="159"/>
      <c r="I473" s="159"/>
    </row>
    <row r="474" spans="2:9" ht="18" customHeight="1">
      <c r="B474" s="157"/>
      <c r="C474" s="159"/>
      <c r="D474" s="159"/>
      <c r="E474" s="145"/>
      <c r="F474" s="160"/>
      <c r="G474" s="159"/>
      <c r="H474" s="159"/>
      <c r="I474" s="159"/>
    </row>
    <row r="475" spans="2:9" ht="18" customHeight="1">
      <c r="B475" s="157"/>
      <c r="C475" s="159"/>
      <c r="D475" s="159"/>
      <c r="E475" s="145"/>
      <c r="F475" s="160"/>
      <c r="G475" s="159"/>
      <c r="H475" s="159"/>
      <c r="I475" s="159"/>
    </row>
    <row r="476" spans="2:9" ht="18" customHeight="1">
      <c r="B476" s="157"/>
      <c r="C476" s="159"/>
      <c r="D476" s="159"/>
      <c r="E476" s="145"/>
      <c r="F476" s="160"/>
      <c r="G476" s="159"/>
      <c r="H476" s="159"/>
      <c r="I476" s="159"/>
    </row>
    <row r="477" spans="2:9" ht="18" customHeight="1">
      <c r="B477" s="157"/>
      <c r="C477" s="159"/>
      <c r="D477" s="159"/>
      <c r="E477" s="145"/>
      <c r="F477" s="160"/>
      <c r="G477" s="159"/>
      <c r="H477" s="159"/>
      <c r="I477" s="159"/>
    </row>
    <row r="478" spans="2:9" ht="18" customHeight="1">
      <c r="B478" s="157"/>
      <c r="C478" s="159"/>
      <c r="D478" s="159"/>
      <c r="E478" s="145"/>
      <c r="F478" s="160"/>
      <c r="G478" s="159"/>
      <c r="H478" s="159"/>
      <c r="I478" s="159"/>
    </row>
    <row r="479" spans="2:9" ht="18" customHeight="1">
      <c r="B479" s="157"/>
      <c r="C479" s="159"/>
      <c r="D479" s="159"/>
      <c r="E479" s="145"/>
      <c r="F479" s="160"/>
      <c r="G479" s="159"/>
      <c r="H479" s="159"/>
      <c r="I479" s="159"/>
    </row>
    <row r="480" spans="2:9" ht="18" customHeight="1">
      <c r="B480" s="157"/>
      <c r="C480" s="159"/>
      <c r="D480" s="159"/>
      <c r="E480" s="145"/>
      <c r="F480" s="160"/>
      <c r="G480" s="159"/>
      <c r="H480" s="159"/>
      <c r="I480" s="159"/>
    </row>
    <row r="481" spans="2:9" ht="18" customHeight="1">
      <c r="B481" s="157"/>
      <c r="C481" s="159"/>
      <c r="D481" s="159"/>
      <c r="E481" s="145"/>
      <c r="F481" s="160"/>
      <c r="G481" s="159"/>
      <c r="H481" s="159"/>
      <c r="I481" s="159"/>
    </row>
    <row r="482" spans="2:9" ht="18" customHeight="1">
      <c r="B482" s="157"/>
      <c r="C482" s="159"/>
      <c r="D482" s="159"/>
      <c r="E482" s="145"/>
      <c r="F482" s="160"/>
      <c r="G482" s="159"/>
      <c r="H482" s="159"/>
      <c r="I482" s="159"/>
    </row>
    <row r="483" spans="2:9" ht="18" customHeight="1">
      <c r="B483" s="157"/>
      <c r="C483" s="159"/>
      <c r="D483" s="159"/>
      <c r="E483" s="145"/>
      <c r="F483" s="160"/>
      <c r="G483" s="159"/>
      <c r="H483" s="159"/>
      <c r="I483" s="159"/>
    </row>
    <row r="484" spans="2:9" ht="18" customHeight="1">
      <c r="B484" s="157"/>
      <c r="C484" s="159"/>
      <c r="D484" s="159"/>
      <c r="E484" s="145"/>
      <c r="F484" s="160"/>
      <c r="G484" s="159"/>
      <c r="H484" s="159"/>
      <c r="I484" s="159"/>
    </row>
    <row r="485" spans="2:9" ht="18" customHeight="1">
      <c r="B485" s="157"/>
      <c r="C485" s="159"/>
      <c r="D485" s="159"/>
      <c r="E485" s="145"/>
      <c r="F485" s="160"/>
      <c r="G485" s="159"/>
      <c r="H485" s="159"/>
      <c r="I485" s="159"/>
    </row>
    <row r="486" spans="2:9" ht="18" customHeight="1">
      <c r="B486" s="157"/>
      <c r="C486" s="159"/>
      <c r="D486" s="159"/>
      <c r="E486" s="145"/>
      <c r="F486" s="160"/>
      <c r="G486" s="159"/>
      <c r="H486" s="159"/>
      <c r="I486" s="159"/>
    </row>
    <row r="487" spans="2:9" ht="18" customHeight="1">
      <c r="B487" s="157"/>
      <c r="C487" s="159"/>
      <c r="D487" s="159"/>
      <c r="E487" s="145"/>
      <c r="F487" s="160"/>
      <c r="G487" s="159"/>
      <c r="H487" s="159"/>
      <c r="I487" s="159"/>
    </row>
    <row r="488" spans="2:9" ht="18" customHeight="1">
      <c r="B488" s="157"/>
      <c r="C488" s="159"/>
      <c r="D488" s="159"/>
      <c r="E488" s="145"/>
      <c r="F488" s="160"/>
      <c r="G488" s="159"/>
      <c r="H488" s="159"/>
      <c r="I488" s="159"/>
    </row>
    <row r="489" spans="2:9" ht="18" customHeight="1">
      <c r="B489" s="157"/>
      <c r="C489" s="159"/>
      <c r="D489" s="159"/>
      <c r="E489" s="145"/>
      <c r="F489" s="160"/>
      <c r="G489" s="159"/>
      <c r="H489" s="159"/>
      <c r="I489" s="159"/>
    </row>
    <row r="490" spans="2:9" ht="18" customHeight="1">
      <c r="B490" s="157"/>
      <c r="C490" s="159"/>
      <c r="D490" s="159"/>
      <c r="E490" s="145"/>
      <c r="F490" s="160"/>
      <c r="G490" s="159"/>
      <c r="H490" s="159"/>
      <c r="I490" s="159"/>
    </row>
    <row r="491" spans="2:9" ht="18" customHeight="1">
      <c r="B491" s="157"/>
      <c r="C491" s="159"/>
      <c r="D491" s="159"/>
      <c r="E491" s="145"/>
      <c r="F491" s="160"/>
      <c r="G491" s="159"/>
      <c r="H491" s="159"/>
      <c r="I491" s="159"/>
    </row>
    <row r="492" spans="2:9" ht="18" customHeight="1">
      <c r="B492" s="157"/>
      <c r="C492" s="159"/>
      <c r="D492" s="159"/>
      <c r="E492" s="145"/>
      <c r="F492" s="160"/>
      <c r="G492" s="159"/>
      <c r="H492" s="159"/>
      <c r="I492" s="159"/>
    </row>
    <row r="493" spans="2:9" ht="18" customHeight="1">
      <c r="B493" s="157"/>
      <c r="C493" s="159"/>
      <c r="D493" s="159"/>
      <c r="E493" s="145"/>
      <c r="F493" s="160"/>
      <c r="G493" s="159"/>
      <c r="H493" s="159"/>
      <c r="I493" s="159"/>
    </row>
    <row r="494" spans="2:9" ht="18" customHeight="1">
      <c r="B494" s="157"/>
      <c r="C494" s="159"/>
      <c r="D494" s="159"/>
      <c r="E494" s="145"/>
      <c r="F494" s="160"/>
      <c r="G494" s="159"/>
      <c r="H494" s="159"/>
      <c r="I494" s="159"/>
    </row>
    <row r="495" spans="2:9" ht="18" customHeight="1">
      <c r="B495" s="157"/>
      <c r="C495" s="159"/>
      <c r="D495" s="159"/>
      <c r="E495" s="145"/>
      <c r="F495" s="160"/>
      <c r="G495" s="159"/>
      <c r="H495" s="159"/>
      <c r="I495" s="159"/>
    </row>
    <row r="496" spans="2:9" ht="18" customHeight="1">
      <c r="B496" s="157"/>
      <c r="C496" s="159"/>
      <c r="D496" s="159"/>
      <c r="E496" s="145"/>
      <c r="F496" s="160"/>
      <c r="G496" s="159"/>
      <c r="H496" s="159"/>
      <c r="I496" s="159"/>
    </row>
    <row r="497" spans="2:9" ht="18" customHeight="1">
      <c r="B497" s="157"/>
      <c r="C497" s="159"/>
      <c r="D497" s="159"/>
      <c r="E497" s="145"/>
      <c r="F497" s="160"/>
      <c r="G497" s="159"/>
      <c r="H497" s="159"/>
      <c r="I497" s="159"/>
    </row>
    <row r="498" spans="2:9" ht="18" customHeight="1">
      <c r="B498" s="157"/>
      <c r="C498" s="159"/>
      <c r="D498" s="159"/>
      <c r="E498" s="145"/>
      <c r="F498" s="160"/>
      <c r="G498" s="159"/>
      <c r="H498" s="159"/>
      <c r="I498" s="159"/>
    </row>
    <row r="499" spans="2:9" ht="18" customHeight="1">
      <c r="B499" s="157"/>
      <c r="C499" s="159"/>
      <c r="D499" s="159"/>
      <c r="E499" s="145"/>
      <c r="F499" s="160"/>
      <c r="G499" s="159"/>
      <c r="H499" s="159"/>
      <c r="I499" s="159"/>
    </row>
    <row r="500" spans="2:9" ht="18" customHeight="1">
      <c r="B500" s="157"/>
      <c r="C500" s="159"/>
      <c r="D500" s="159"/>
      <c r="E500" s="145"/>
      <c r="F500" s="160"/>
      <c r="G500" s="159"/>
      <c r="H500" s="159"/>
      <c r="I500" s="159"/>
    </row>
    <row r="501" spans="2:9" ht="18" customHeight="1">
      <c r="B501" s="157"/>
      <c r="C501" s="159"/>
      <c r="D501" s="159"/>
      <c r="E501" s="145"/>
      <c r="F501" s="160"/>
      <c r="G501" s="159"/>
      <c r="H501" s="159"/>
      <c r="I501" s="159"/>
    </row>
    <row r="502" spans="2:9" ht="18" customHeight="1">
      <c r="B502" s="157"/>
      <c r="C502" s="159"/>
      <c r="D502" s="159"/>
      <c r="E502" s="145"/>
      <c r="F502" s="160"/>
      <c r="G502" s="159"/>
      <c r="H502" s="159"/>
      <c r="I502" s="159"/>
    </row>
    <row r="503" spans="2:9" ht="18" customHeight="1">
      <c r="B503" s="157"/>
      <c r="C503" s="159"/>
      <c r="D503" s="159"/>
      <c r="E503" s="145"/>
      <c r="F503" s="160"/>
      <c r="G503" s="159"/>
      <c r="H503" s="159"/>
      <c r="I503" s="159"/>
    </row>
    <row r="504" spans="2:9" ht="18" customHeight="1">
      <c r="B504" s="157"/>
      <c r="C504" s="159"/>
      <c r="D504" s="159"/>
      <c r="E504" s="145"/>
      <c r="F504" s="160"/>
      <c r="G504" s="159"/>
      <c r="H504" s="159"/>
      <c r="I504" s="159"/>
    </row>
    <row r="505" spans="2:9" ht="18" customHeight="1">
      <c r="B505" s="157"/>
      <c r="C505" s="159"/>
      <c r="D505" s="159"/>
      <c r="E505" s="145"/>
      <c r="F505" s="160"/>
      <c r="G505" s="159"/>
      <c r="H505" s="159"/>
      <c r="I505" s="159"/>
    </row>
    <row r="506" spans="2:9" ht="18" customHeight="1">
      <c r="B506" s="157"/>
      <c r="C506" s="159"/>
      <c r="D506" s="159"/>
      <c r="E506" s="145"/>
      <c r="F506" s="160"/>
      <c r="G506" s="159"/>
      <c r="H506" s="159"/>
      <c r="I506" s="159"/>
    </row>
    <row r="507" spans="2:9" ht="18" customHeight="1">
      <c r="B507" s="157"/>
      <c r="C507" s="159"/>
      <c r="D507" s="159"/>
      <c r="E507" s="145"/>
      <c r="F507" s="160"/>
      <c r="G507" s="159"/>
      <c r="H507" s="159"/>
      <c r="I507" s="159"/>
    </row>
    <row r="508" spans="2:9" ht="18" customHeight="1">
      <c r="B508" s="157"/>
      <c r="C508" s="159"/>
      <c r="D508" s="159"/>
      <c r="E508" s="145"/>
      <c r="F508" s="160"/>
      <c r="G508" s="159"/>
      <c r="H508" s="159"/>
      <c r="I508" s="159"/>
    </row>
    <row r="509" spans="2:9" ht="18" customHeight="1">
      <c r="B509" s="157"/>
      <c r="C509" s="159"/>
      <c r="D509" s="159"/>
      <c r="E509" s="145"/>
      <c r="F509" s="160"/>
      <c r="G509" s="159"/>
      <c r="H509" s="159"/>
      <c r="I509" s="159"/>
    </row>
    <row r="510" spans="2:9" ht="18" customHeight="1">
      <c r="B510" s="157"/>
      <c r="C510" s="159"/>
      <c r="D510" s="159"/>
      <c r="E510" s="145"/>
      <c r="F510" s="160"/>
      <c r="G510" s="159"/>
      <c r="H510" s="159"/>
      <c r="I510" s="159"/>
    </row>
    <row r="511" spans="2:9" ht="18" customHeight="1">
      <c r="B511" s="157"/>
      <c r="C511" s="159"/>
      <c r="D511" s="159"/>
      <c r="E511" s="145"/>
      <c r="F511" s="160"/>
      <c r="G511" s="159"/>
      <c r="H511" s="159"/>
      <c r="I511" s="159"/>
    </row>
    <row r="512" spans="2:9" ht="18" customHeight="1">
      <c r="B512" s="157"/>
      <c r="C512" s="159"/>
      <c r="D512" s="159"/>
      <c r="E512" s="145"/>
      <c r="F512" s="160"/>
      <c r="G512" s="159"/>
      <c r="H512" s="159"/>
      <c r="I512" s="159"/>
    </row>
    <row r="513" spans="2:9" ht="18" customHeight="1">
      <c r="B513" s="157"/>
      <c r="C513" s="159"/>
      <c r="D513" s="159"/>
      <c r="E513" s="145"/>
      <c r="F513" s="160"/>
      <c r="G513" s="159"/>
      <c r="H513" s="159"/>
      <c r="I513" s="159"/>
    </row>
    <row r="514" spans="2:9" ht="18" customHeight="1">
      <c r="B514" s="157"/>
      <c r="C514" s="159"/>
      <c r="D514" s="159"/>
      <c r="E514" s="145"/>
      <c r="F514" s="160"/>
      <c r="G514" s="159"/>
      <c r="H514" s="159"/>
      <c r="I514" s="159"/>
    </row>
    <row r="515" spans="2:9" ht="18" customHeight="1">
      <c r="B515" s="157"/>
      <c r="C515" s="159"/>
      <c r="D515" s="159"/>
      <c r="E515" s="145"/>
      <c r="F515" s="160"/>
      <c r="G515" s="159"/>
      <c r="H515" s="159"/>
      <c r="I515" s="159"/>
    </row>
    <row r="516" spans="3:9" ht="18" customHeight="1">
      <c r="C516" s="159"/>
      <c r="D516" s="159"/>
      <c r="E516" s="145"/>
      <c r="F516" s="160"/>
      <c r="G516" s="159"/>
      <c r="H516" s="159"/>
      <c r="I516" s="159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fiala</dc:creator>
  <cp:keywords/>
  <dc:description/>
  <cp:lastModifiedBy>Tata</cp:lastModifiedBy>
  <cp:lastPrinted>2018-03-19T18:24:22Z</cp:lastPrinted>
  <dcterms:created xsi:type="dcterms:W3CDTF">1980-03-01T09:38:27Z</dcterms:created>
  <dcterms:modified xsi:type="dcterms:W3CDTF">2018-03-19T18:24:58Z</dcterms:modified>
  <cp:category/>
  <cp:version/>
  <cp:contentType/>
  <cp:contentStatus/>
</cp:coreProperties>
</file>