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645" windowWidth="19170" windowHeight="6705" activeTab="2"/>
  </bookViews>
  <sheets>
    <sheet name="List1" sheetId="1" r:id="rId1"/>
    <sheet name="Krycí list" sheetId="2" r:id="rId2"/>
    <sheet name="Rekapitulace" sheetId="3" r:id="rId3"/>
    <sheet name="Položky" sheetId="4" r:id="rId4"/>
  </sheets>
  <definedNames>
    <definedName name="BPK1">'Položky'!#REF!</definedName>
    <definedName name="BPK2">'Položky'!#REF!</definedName>
    <definedName name="BPK3">'Položky'!#REF!</definedName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'Rekapitulace'!$G$15</definedName>
    <definedName name="Dodavka0">'Položky'!#REF!</definedName>
    <definedName name="HSV">'Rekapitulace'!$E$15</definedName>
    <definedName name="HSV0">'Položky'!#REF!</definedName>
    <definedName name="HZS">'Rekapitulace'!$I$15</definedName>
    <definedName name="HZS0">'Položky'!#REF!</definedName>
    <definedName name="JKSO">'Krycí list'!$F$4</definedName>
    <definedName name="MJ">'Krycí list'!$G$4</definedName>
    <definedName name="Mont">'Rekapitulace'!$H$15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3">'Položky'!$1:$6</definedName>
    <definedName name="_xlnm.Print_Titles" localSheetId="2">'Rekapitulace'!$1:$6</definedName>
    <definedName name="Objednatel">'Krycí list'!$C$8</definedName>
    <definedName name="_xlnm.Print_Area" localSheetId="1">'Krycí list'!$A$1:$G$45</definedName>
    <definedName name="_xlnm.Print_Area" localSheetId="3">'Položky'!$A$1:$G$68</definedName>
    <definedName name="_xlnm.Print_Area" localSheetId="2">'Rekapitulace'!$A$1:$I$21</definedName>
    <definedName name="PocetMJ">'Krycí list'!$G$7</definedName>
    <definedName name="Poznamka">'Krycí list'!$B$37</definedName>
    <definedName name="Projektant">'Krycí list'!$C$7</definedName>
    <definedName name="PSV">'Rekapitulace'!$F$15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3" hidden="1">0</definedName>
    <definedName name="solver_num" localSheetId="3" hidden="1">0</definedName>
    <definedName name="solver_opt" localSheetId="3" hidden="1">'Položky'!#REF!</definedName>
    <definedName name="solver_typ" localSheetId="3" hidden="1">1</definedName>
    <definedName name="solver_val" localSheetId="3" hidden="1">0</definedName>
    <definedName name="Typ">'Položky'!#REF!</definedName>
    <definedName name="VRN">'Rekapitulace'!$H$21</definedName>
    <definedName name="VRNKc">'Rekapitulace'!$E$20</definedName>
    <definedName name="VRNnazev">'Rekapitulace'!$A$20</definedName>
    <definedName name="VRNproc">'Rekapitulace'!$F$20</definedName>
    <definedName name="VRNzakl">'Rekapitulace'!$G$20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<sst xmlns="http://schemas.openxmlformats.org/spreadsheetml/2006/main" count="359" uniqueCount="197">
  <si>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</si>
  <si>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</si>
  <si>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</si>
  <si>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</si>
  <si>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</si>
  <si>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</si>
  <si>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</si>
  <si>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</si>
  <si>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</si>
  <si>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</si>
  <si>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</si>
  <si>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</si>
  <si>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</si>
  <si>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</si>
  <si>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</si>
  <si>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</si>
  <si>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</si>
  <si>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</si>
  <si>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</si>
  <si>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</si>
  <si>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</si>
  <si>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</si>
  <si>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</si>
  <si>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</si>
  <si>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</si>
  <si>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</si>
  <si>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</si>
  <si>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</si>
  <si>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</si>
  <si>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</si>
  <si>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</si>
  <si>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</si>
  <si>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</si>
  <si>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</si>
  <si>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</si>
  <si>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</si>
  <si>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</si>
  <si>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</si>
  <si>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</si>
  <si>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</si>
  <si>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</si>
  <si>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</si>
  <si>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</si>
  <si>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</si>
  <si>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</si>
  <si>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</si>
  <si>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</si>
  <si>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</si>
  <si>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</si>
  <si>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</si>
  <si>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</si>
  <si>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</si>
  <si>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</si>
  <si>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</si>
  <si>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</si>
  <si>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</si>
  <si>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</si>
  <si>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</si>
  <si>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</si>
  <si>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</si>
  <si>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</si>
  <si>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</si>
  <si>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</si>
  <si>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</si>
  <si>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</si>
  <si>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</si>
  <si>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</si>
  <si>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424-12</t>
  </si>
  <si>
    <t>B14a</t>
  </si>
  <si>
    <t>713</t>
  </si>
  <si>
    <t>Izolace tepelné</t>
  </si>
  <si>
    <t>631 100003</t>
  </si>
  <si>
    <t>Izolační rohož ROCKWOOL LAROCK s hliníkovou fólií, tloušťka 80 mm</t>
  </si>
  <si>
    <t>m2</t>
  </si>
  <si>
    <t>713311121R00</t>
  </si>
  <si>
    <t xml:space="preserve">Izolace tepelné těles ploch tvarových rohož.1vrst. </t>
  </si>
  <si>
    <t>631 P15_22_40al</t>
  </si>
  <si>
    <t>Návleková izolace DN 15, tl.40 mm s povrchovou úpravou 2012</t>
  </si>
  <si>
    <t>m</t>
  </si>
  <si>
    <t>631 P20_28_40al</t>
  </si>
  <si>
    <t>Návleková izolace DN 20, tl. 40 mm s povrchovou úpravou, 2012</t>
  </si>
  <si>
    <t>631 P25_35_50al</t>
  </si>
  <si>
    <t>Návleková izolace DN25, tl. 50 mm s povrchovou úpravou 2012</t>
  </si>
  <si>
    <t>631 P32_42_50al</t>
  </si>
  <si>
    <t>Návleková izolace DN 32, tl. 50 mm s povrchovou úpravou 2012</t>
  </si>
  <si>
    <t>631 P40_49_40al</t>
  </si>
  <si>
    <t>Návleková izolace DN 40, tl. 40 mm s povrchovou úpravou 2012</t>
  </si>
  <si>
    <t>6311000085</t>
  </si>
  <si>
    <t>Montáž návlekové izolace včetně pomocného materiálu</t>
  </si>
  <si>
    <t>998 71-3201.R00</t>
  </si>
  <si>
    <t>Přesun hmot pro izolace tepelné, výšky do 6 m</t>
  </si>
  <si>
    <t>730</t>
  </si>
  <si>
    <t>Ústřední vytápění</t>
  </si>
  <si>
    <t>HZS- 250</t>
  </si>
  <si>
    <t>HZS nezměřitelné položky 250 topná zkouška</t>
  </si>
  <si>
    <t>hod</t>
  </si>
  <si>
    <t>733p</t>
  </si>
  <si>
    <t xml:space="preserve">HZS proplach systému </t>
  </si>
  <si>
    <t>732</t>
  </si>
  <si>
    <t>Strojovny</t>
  </si>
  <si>
    <t>732 RS 80</t>
  </si>
  <si>
    <t>Sdružený rozdělovač RS, modul 80, 600 kPa 2012</t>
  </si>
  <si>
    <t>soubor</t>
  </si>
  <si>
    <t>732 RS sn2</t>
  </si>
  <si>
    <t>Úložný prvek pro RS modul 80-150 2012</t>
  </si>
  <si>
    <t>732RS</t>
  </si>
  <si>
    <t xml:space="preserve">Montáž rozdělovače RS </t>
  </si>
  <si>
    <t>732 96817929</t>
  </si>
  <si>
    <t>Čerpadlo oběhové Grundfos 230/PN10 Magna 25-40, 2012</t>
  </si>
  <si>
    <t>kus</t>
  </si>
  <si>
    <t>732 96281022</t>
  </si>
  <si>
    <t>Čerpadlo oběhové Grundfos 230/PN10 Magna 25-60, 2012</t>
  </si>
  <si>
    <t>732429111</t>
  </si>
  <si>
    <t xml:space="preserve">Montáž čerpadel oběhových, DN 25 </t>
  </si>
  <si>
    <t>998 73-2201.R00</t>
  </si>
  <si>
    <t>Přesun hmot pro strojovny, výšky do 6 m</t>
  </si>
  <si>
    <t>733</t>
  </si>
  <si>
    <t>Rozvod potrubí</t>
  </si>
  <si>
    <t>733111113R00</t>
  </si>
  <si>
    <t xml:space="preserve">Potrubí závit. bezešvé běžné v kotelnách DN 15 </t>
  </si>
  <si>
    <t>733111114R00</t>
  </si>
  <si>
    <t xml:space="preserve">Potrubí závit. bezešvé běžné v kotelnách DN 20 </t>
  </si>
  <si>
    <t>733111115R00</t>
  </si>
  <si>
    <t xml:space="preserve">Potrubí závit. bezešvé běžné v kotelnách DN 25 </t>
  </si>
  <si>
    <t>733111116R00</t>
  </si>
  <si>
    <t xml:space="preserve">Potrubí závit. bezešvé běžné v kotelnách DN 32 </t>
  </si>
  <si>
    <t>733111117R00</t>
  </si>
  <si>
    <t xml:space="preserve">Potrubí závit. bezešvé běžné v kotelnách DN 40 </t>
  </si>
  <si>
    <t>733190107R00</t>
  </si>
  <si>
    <t xml:space="preserve">Tlaková zkouška potrubí ocel.závitového DN 40 </t>
  </si>
  <si>
    <t>998 73-3201.R00</t>
  </si>
  <si>
    <t>Přesun hmot pro rozvody potrubí, výšky do 6 m</t>
  </si>
  <si>
    <t>734</t>
  </si>
  <si>
    <t>Armatury</t>
  </si>
  <si>
    <t>734 29-116024</t>
  </si>
  <si>
    <t>Směšovací armatury trojcestné, včetně pohonu DN 20, kv 4</t>
  </si>
  <si>
    <t>734 29-116026</t>
  </si>
  <si>
    <t>Směšovací armatury trojcestné, včetně pohonu DN 20, kv 6,3</t>
  </si>
  <si>
    <t>734209124R00</t>
  </si>
  <si>
    <t xml:space="preserve">Montáž armatur závitových,se 3závity </t>
  </si>
  <si>
    <t>734 mt 15</t>
  </si>
  <si>
    <t>Měření tepla s veškerým příslušenstvím Qn = 1,5   2012</t>
  </si>
  <si>
    <t>734 mt 25</t>
  </si>
  <si>
    <t>Měření tepla s veškerým příslušenstvím Qn = 2,5   2012</t>
  </si>
  <si>
    <t>734m_mt</t>
  </si>
  <si>
    <t xml:space="preserve">Montáž měřiče tepla s příslušenstvím </t>
  </si>
  <si>
    <t>734151020</t>
  </si>
  <si>
    <t>regulační ventil DN 20 2012</t>
  </si>
  <si>
    <t>734151225</t>
  </si>
  <si>
    <t>regulační ventil DN 25 2012</t>
  </si>
  <si>
    <t>734209114R00</t>
  </si>
  <si>
    <t xml:space="preserve">Montáž armatur závitových,se 2závity, G 3/4 </t>
  </si>
  <si>
    <t>734209115R00</t>
  </si>
  <si>
    <t xml:space="preserve">Montáž armatur závitových,se 2závity, G 1 </t>
  </si>
  <si>
    <t>734209103RT3</t>
  </si>
  <si>
    <t>Montáž armatur závitových,s 1závitem, G 1/2 včetně kul.kohoutu vypouštěcího</t>
  </si>
  <si>
    <t>734209115RM1</t>
  </si>
  <si>
    <t>Montáž armatur závitových,se 2závity, G 1 včetně kulového kohoutu s filtrem</t>
  </si>
  <si>
    <t>734209116RM1</t>
  </si>
  <si>
    <t>Montáž armatur závitových,se 2závity, G 5/4 včetně kulového kohoutu s filtrem</t>
  </si>
  <si>
    <t>734209117RM1</t>
  </si>
  <si>
    <t>Montáž armatur závitových,se 2závity, G 6/4 včetně kulového kohoutu s filtrem</t>
  </si>
  <si>
    <t>734209103RT2</t>
  </si>
  <si>
    <t>Montáž armatur závitových,s 1závitem, G 1/2 včetně ventilu odvzdušňovacího automatického</t>
  </si>
  <si>
    <t>734209115RT4</t>
  </si>
  <si>
    <t>Montáž armatur závitových,se 2závity, G 1 včetně klapky zpětné</t>
  </si>
  <si>
    <t>734209116RT4</t>
  </si>
  <si>
    <t>Montáž armatur závitových,se 2závity, G 5/4 včetně klapky zpětné</t>
  </si>
  <si>
    <t>734209115RT2</t>
  </si>
  <si>
    <t>Montáž armatur závitových,se 2závity, G 1 včetně kulového kohoutu</t>
  </si>
  <si>
    <t>734209116RT2</t>
  </si>
  <si>
    <t>Montáž armatur závitových,se 2závity, G 5/4 včetně kulového kohoutu</t>
  </si>
  <si>
    <t>734209117RT2</t>
  </si>
  <si>
    <t>Montáž armatur závitových,se 2závity, G 6/4 včetně kulového kohoutu</t>
  </si>
  <si>
    <t>734421130</t>
  </si>
  <si>
    <t xml:space="preserve">Tlakoměr včetně příslušenství a montáže </t>
  </si>
  <si>
    <t>734411111</t>
  </si>
  <si>
    <t xml:space="preserve">Teploměr včetně příslušenství a montáže </t>
  </si>
  <si>
    <t>734494215R00</t>
  </si>
  <si>
    <t xml:space="preserve">Návarky pro teplotní čidla </t>
  </si>
  <si>
    <t>998 73-4201.R00</t>
  </si>
  <si>
    <t>Přesun hmot pro armatury, výšky do 6 m</t>
  </si>
  <si>
    <t>783</t>
  </si>
  <si>
    <t>Nátěry</t>
  </si>
  <si>
    <t>783424740R00</t>
  </si>
  <si>
    <t xml:space="preserve">Nátěr syntetický potrubí do DN 50 mm základní </t>
  </si>
  <si>
    <t>VS ČR Kuřim</t>
  </si>
  <si>
    <t>komplet</t>
  </si>
  <si>
    <t>MaR, elektro</t>
  </si>
  <si>
    <t>Propojení s dispečinkem</t>
  </si>
  <si>
    <t>36,21 M</t>
  </si>
  <si>
    <t>Odvoz suti a vybour. hmot na skládku</t>
  </si>
  <si>
    <t>979 08-1</t>
  </si>
  <si>
    <t>801-3</t>
  </si>
  <si>
    <t>Bourání a podchycování konstrukcí</t>
  </si>
  <si>
    <t>Obsahem příslušných položek jsou i zednické výpomoci</t>
  </si>
  <si>
    <t>Oživení (zprovoznění) systému všech 4 větví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</si>
</sst>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</numFmts>
  <fonts count="1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5" fillId="2" borderId="5" xfId="0" applyNumberFormat="1" applyFont="1" applyFill="1" applyBorder="1" applyAlignment="1">
      <alignment/>
    </xf>
    <xf numFmtId="49" fontId="0" fillId="2" borderId="6" xfId="0" applyNumberForma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left"/>
    </xf>
    <xf numFmtId="0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Alignment="1">
      <alignment/>
    </xf>
    <xf numFmtId="0" fontId="4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1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1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3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4" xfId="0" applyFont="1" applyBorder="1" applyAlignment="1">
      <alignment/>
    </xf>
    <xf numFmtId="3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11" xfId="0" applyNumberFormat="1" applyBorder="1" applyAlignment="1">
      <alignment horizontal="right"/>
    </xf>
    <xf numFmtId="167" fontId="0" fillId="0" borderId="15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167" fontId="7" fillId="0" borderId="35" xfId="0" applyNumberFormat="1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0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 applyAlignment="1">
      <alignment/>
    </xf>
    <xf numFmtId="0" fontId="3" fillId="0" borderId="42" xfId="20" applyFont="1" applyBorder="1">
      <alignment/>
      <protection/>
    </xf>
    <xf numFmtId="0" fontId="0" fillId="0" borderId="42" xfId="20" applyBorder="1">
      <alignment/>
      <protection/>
    </xf>
    <xf numFmtId="0" fontId="0" fillId="0" borderId="42" xfId="20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0" borderId="21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7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43" xfId="0" applyNumberFormat="1" applyFont="1" applyFill="1" applyBorder="1" applyAlignment="1">
      <alignment/>
    </xf>
    <xf numFmtId="3" fontId="1" fillId="0" borderId="44" xfId="0" applyNumberFormat="1" applyFont="1" applyFill="1" applyBorder="1" applyAlignment="1">
      <alignment/>
    </xf>
    <xf numFmtId="3" fontId="1" fillId="0" borderId="45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46" xfId="0" applyFill="1" applyBorder="1" applyAlignment="1">
      <alignment/>
    </xf>
    <xf numFmtId="0" fontId="1" fillId="0" borderId="47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0" fontId="1" fillId="0" borderId="29" xfId="0" applyFont="1" applyFill="1" applyBorder="1" applyAlignment="1">
      <alignment horizontal="center"/>
    </xf>
    <xf numFmtId="4" fontId="6" fillId="0" borderId="28" xfId="0" applyNumberFormat="1" applyFont="1" applyFill="1" applyBorder="1" applyAlignment="1">
      <alignment horizontal="right"/>
    </xf>
    <xf numFmtId="4" fontId="6" fillId="0" borderId="46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3" fontId="0" fillId="0" borderId="31" xfId="0" applyNumberFormat="1" applyFont="1" applyFill="1" applyBorder="1" applyAlignment="1">
      <alignment horizontal="right"/>
    </xf>
    <xf numFmtId="166" fontId="0" fillId="0" borderId="49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0" fontId="0" fillId="0" borderId="34" xfId="0" applyFill="1" applyBorder="1" applyAlignment="1">
      <alignment/>
    </xf>
    <xf numFmtId="0" fontId="1" fillId="0" borderId="35" xfId="0" applyFont="1" applyFill="1" applyBorder="1" applyAlignment="1">
      <alignment/>
    </xf>
    <xf numFmtId="0" fontId="0" fillId="0" borderId="35" xfId="0" applyFill="1" applyBorder="1" applyAlignment="1">
      <alignment/>
    </xf>
    <xf numFmtId="4" fontId="0" fillId="0" borderId="51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4" fontId="0" fillId="0" borderId="35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20">
      <alignment/>
      <protection/>
    </xf>
    <xf numFmtId="0" fontId="0" fillId="0" borderId="0" xfId="20" applyFill="1">
      <alignment/>
      <protection/>
    </xf>
    <xf numFmtId="0" fontId="11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right"/>
      <protection/>
    </xf>
    <xf numFmtId="0" fontId="3" fillId="0" borderId="40" xfId="20" applyFont="1" applyFill="1" applyBorder="1">
      <alignment/>
      <protection/>
    </xf>
    <xf numFmtId="0" fontId="0" fillId="0" borderId="40" xfId="20" applyFill="1" applyBorder="1">
      <alignment/>
      <protection/>
    </xf>
    <xf numFmtId="0" fontId="9" fillId="0" borderId="40" xfId="20" applyFont="1" applyFill="1" applyBorder="1" applyAlignment="1">
      <alignment horizontal="right"/>
      <protection/>
    </xf>
    <xf numFmtId="0" fontId="0" fillId="0" borderId="40" xfId="20" applyFill="1" applyBorder="1" applyAlignment="1">
      <alignment horizontal="left"/>
      <protection/>
    </xf>
    <xf numFmtId="0" fontId="0" fillId="0" borderId="41" xfId="20" applyFill="1" applyBorder="1">
      <alignment/>
      <protection/>
    </xf>
    <xf numFmtId="0" fontId="3" fillId="0" borderId="42" xfId="20" applyFont="1" applyFill="1" applyBorder="1">
      <alignment/>
      <protection/>
    </xf>
    <xf numFmtId="0" fontId="0" fillId="0" borderId="42" xfId="20" applyFill="1" applyBorder="1">
      <alignment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6" fillId="0" borderId="49" xfId="20" applyNumberFormat="1" applyFont="1" applyFill="1" applyBorder="1">
      <alignment/>
      <protection/>
    </xf>
    <xf numFmtId="0" fontId="6" fillId="0" borderId="30" xfId="20" applyFont="1" applyFill="1" applyBorder="1" applyAlignment="1">
      <alignment horizontal="center"/>
      <protection/>
    </xf>
    <xf numFmtId="0" fontId="6" fillId="0" borderId="30" xfId="20" applyNumberFormat="1" applyFont="1" applyFill="1" applyBorder="1" applyAlignment="1">
      <alignment horizontal="center"/>
      <protection/>
    </xf>
    <xf numFmtId="0" fontId="6" fillId="0" borderId="49" xfId="20" applyFont="1" applyFill="1" applyBorder="1" applyAlignment="1">
      <alignment horizontal="center"/>
      <protection/>
    </xf>
    <xf numFmtId="0" fontId="1" fillId="0" borderId="52" xfId="20" applyFont="1" applyFill="1" applyBorder="1" applyAlignment="1">
      <alignment horizontal="center"/>
      <protection/>
    </xf>
    <xf numFmtId="49" fontId="1" fillId="0" borderId="52" xfId="20" applyNumberFormat="1" applyFont="1" applyFill="1" applyBorder="1" applyAlignment="1">
      <alignment horizontal="left"/>
      <protection/>
    </xf>
    <xf numFmtId="0" fontId="1" fillId="0" borderId="52" xfId="20" applyFont="1" applyFill="1" applyBorder="1">
      <alignment/>
      <protection/>
    </xf>
    <xf numFmtId="0" fontId="0" fillId="0" borderId="52" xfId="20" applyFill="1" applyBorder="1" applyAlignment="1">
      <alignment horizontal="center"/>
      <protection/>
    </xf>
    <xf numFmtId="0" fontId="0" fillId="0" borderId="52" xfId="20" applyNumberFormat="1" applyFill="1" applyBorder="1" applyAlignment="1">
      <alignment horizontal="right"/>
      <protection/>
    </xf>
    <xf numFmtId="0" fontId="0" fillId="0" borderId="52" xfId="20" applyNumberFormat="1" applyFill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52" xfId="20" applyFont="1" applyFill="1" applyBorder="1" applyAlignment="1">
      <alignment horizontal="center"/>
      <protection/>
    </xf>
    <xf numFmtId="49" fontId="8" fillId="0" borderId="52" xfId="20" applyNumberFormat="1" applyFont="1" applyFill="1" applyBorder="1" applyAlignment="1">
      <alignment horizontal="left"/>
      <protection/>
    </xf>
    <xf numFmtId="0" fontId="8" fillId="0" borderId="52" xfId="20" applyFont="1" applyFill="1" applyBorder="1" applyAlignment="1">
      <alignment wrapText="1"/>
      <protection/>
    </xf>
    <xf numFmtId="49" fontId="8" fillId="0" borderId="52" xfId="20" applyNumberFormat="1" applyFont="1" applyFill="1" applyBorder="1" applyAlignment="1">
      <alignment horizontal="center" shrinkToFit="1"/>
      <protection/>
    </xf>
    <xf numFmtId="4" fontId="8" fillId="0" borderId="52" xfId="20" applyNumberFormat="1" applyFont="1" applyFill="1" applyBorder="1" applyAlignment="1">
      <alignment horizontal="right"/>
      <protection/>
    </xf>
    <xf numFmtId="4" fontId="8" fillId="0" borderId="52" xfId="20" applyNumberFormat="1" applyFont="1" applyFill="1" applyBorder="1">
      <alignment/>
      <protection/>
    </xf>
    <xf numFmtId="0" fontId="0" fillId="0" borderId="53" xfId="20" applyFill="1" applyBorder="1" applyAlignment="1">
      <alignment horizontal="center"/>
      <protection/>
    </xf>
    <xf numFmtId="49" fontId="3" fillId="0" borderId="53" xfId="20" applyNumberFormat="1" applyFont="1" applyFill="1" applyBorder="1" applyAlignment="1">
      <alignment horizontal="left"/>
      <protection/>
    </xf>
    <xf numFmtId="0" fontId="3" fillId="0" borderId="53" xfId="20" applyFont="1" applyFill="1" applyBorder="1">
      <alignment/>
      <protection/>
    </xf>
    <xf numFmtId="4" fontId="0" fillId="0" borderId="53" xfId="20" applyNumberFormat="1" applyFill="1" applyBorder="1" applyAlignment="1">
      <alignment horizontal="right"/>
      <protection/>
    </xf>
    <xf numFmtId="4" fontId="1" fillId="0" borderId="53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4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5" fillId="0" borderId="0" xfId="20" applyFont="1" applyBorder="1">
      <alignment/>
      <protection/>
    </xf>
    <xf numFmtId="3" fontId="15" fillId="0" borderId="0" xfId="20" applyNumberFormat="1" applyFont="1" applyBorder="1" applyAlignment="1">
      <alignment horizontal="right"/>
      <protection/>
    </xf>
    <xf numFmtId="4" fontId="15" fillId="0" borderId="0" xfId="20" applyNumberFormat="1" applyFont="1" applyBorder="1">
      <alignment/>
      <protection/>
    </xf>
    <xf numFmtId="0" fontId="14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5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0" fontId="0" fillId="0" borderId="55" xfId="20" applyFill="1" applyBorder="1">
      <alignment/>
      <protection/>
    </xf>
    <xf numFmtId="0" fontId="1" fillId="0" borderId="55" xfId="20" applyFont="1" applyFill="1" applyBorder="1">
      <alignment/>
      <protection/>
    </xf>
    <xf numFmtId="0" fontId="0" fillId="0" borderId="52" xfId="20" applyBorder="1">
      <alignment/>
      <protection/>
    </xf>
    <xf numFmtId="0" fontId="0" fillId="0" borderId="53" xfId="20" applyFont="1" applyFill="1" applyBorder="1" applyAlignment="1">
      <alignment horizontal="center"/>
      <protection/>
    </xf>
    <xf numFmtId="0" fontId="0" fillId="0" borderId="53" xfId="20" applyBorder="1">
      <alignment/>
      <protection/>
    </xf>
    <xf numFmtId="4" fontId="0" fillId="0" borderId="52" xfId="20" applyNumberFormat="1" applyFill="1" applyBorder="1" applyAlignment="1">
      <alignment horizontal="right"/>
      <protection/>
    </xf>
    <xf numFmtId="4" fontId="1" fillId="0" borderId="52" xfId="20" applyNumberFormat="1" applyFont="1" applyFill="1" applyBorder="1">
      <alignment/>
      <protection/>
    </xf>
    <xf numFmtId="0" fontId="1" fillId="0" borderId="55" xfId="20" applyFont="1" applyFill="1" applyBorder="1">
      <alignment/>
      <protection/>
    </xf>
    <xf numFmtId="49" fontId="9" fillId="0" borderId="13" xfId="20" applyNumberFormat="1" applyFont="1" applyFill="1" applyBorder="1" applyAlignment="1">
      <alignment horizontal="left"/>
      <protection/>
    </xf>
    <xf numFmtId="0" fontId="9" fillId="0" borderId="0" xfId="20" applyFont="1" applyFill="1" applyBorder="1">
      <alignment/>
      <protection/>
    </xf>
    <xf numFmtId="0" fontId="8" fillId="0" borderId="56" xfId="20" applyFont="1" applyFill="1" applyBorder="1">
      <alignment/>
      <protection/>
    </xf>
    <xf numFmtId="0" fontId="9" fillId="0" borderId="57" xfId="0" applyFont="1" applyFill="1" applyBorder="1" applyAlignment="1">
      <alignment/>
    </xf>
    <xf numFmtId="0" fontId="0" fillId="0" borderId="57" xfId="0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6" fillId="0" borderId="15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1" fillId="0" borderId="5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3" fontId="1" fillId="0" borderId="35" xfId="0" applyNumberFormat="1" applyFont="1" applyFill="1" applyBorder="1" applyAlignment="1">
      <alignment horizontal="right"/>
    </xf>
    <xf numFmtId="3" fontId="1" fillId="0" borderId="51" xfId="0" applyNumberFormat="1" applyFont="1" applyFill="1" applyBorder="1" applyAlignment="1">
      <alignment horizontal="right"/>
    </xf>
    <xf numFmtId="0" fontId="0" fillId="0" borderId="59" xfId="20" applyFont="1" applyBorder="1" applyAlignment="1">
      <alignment horizontal="center"/>
      <protection/>
    </xf>
    <xf numFmtId="0" fontId="0" fillId="0" borderId="60" xfId="20" applyFont="1" applyBorder="1" applyAlignment="1">
      <alignment horizontal="center"/>
      <protection/>
    </xf>
    <xf numFmtId="0" fontId="0" fillId="0" borderId="61" xfId="20" applyFont="1" applyBorder="1" applyAlignment="1">
      <alignment horizontal="center"/>
      <protection/>
    </xf>
    <xf numFmtId="0" fontId="0" fillId="0" borderId="62" xfId="20" applyFont="1" applyBorder="1" applyAlignment="1">
      <alignment horizontal="center"/>
      <protection/>
    </xf>
    <xf numFmtId="0" fontId="0" fillId="0" borderId="42" xfId="20" applyFont="1" applyBorder="1" applyAlignment="1">
      <alignment horizontal="left"/>
      <protection/>
    </xf>
    <xf numFmtId="0" fontId="0" fillId="0" borderId="63" xfId="20" applyFont="1" applyBorder="1" applyAlignment="1">
      <alignment horizontal="left"/>
      <protection/>
    </xf>
    <xf numFmtId="0" fontId="10" fillId="0" borderId="0" xfId="20" applyFont="1" applyAlignment="1">
      <alignment horizontal="center"/>
      <protection/>
    </xf>
    <xf numFmtId="0" fontId="0" fillId="0" borderId="59" xfId="20" applyFont="1" applyFill="1" applyBorder="1" applyAlignment="1">
      <alignment horizontal="center"/>
      <protection/>
    </xf>
    <xf numFmtId="0" fontId="0" fillId="0" borderId="60" xfId="20" applyFont="1" applyFill="1" applyBorder="1" applyAlignment="1">
      <alignment horizontal="center"/>
      <protection/>
    </xf>
    <xf numFmtId="49" fontId="0" fillId="0" borderId="61" xfId="20" applyNumberFormat="1" applyFont="1" applyFill="1" applyBorder="1" applyAlignment="1">
      <alignment horizontal="center"/>
      <protection/>
    </xf>
    <xf numFmtId="0" fontId="0" fillId="0" borderId="62" xfId="20" applyFont="1" applyFill="1" applyBorder="1" applyAlignment="1">
      <alignment horizontal="center"/>
      <protection/>
    </xf>
    <xf numFmtId="0" fontId="0" fillId="0" borderId="42" xfId="20" applyFill="1" applyBorder="1" applyAlignment="1">
      <alignment horizontal="center" shrinkToFit="1"/>
      <protection/>
    </xf>
    <xf numFmtId="0" fontId="0" fillId="0" borderId="63" xfId="20" applyFill="1" applyBorder="1" applyAlignment="1">
      <alignment horizont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OL.XLS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3">
      <selection activeCell="C34" sqref="C34"/>
    </sheetView>
  </sheetViews>
  <sheetFormatPr defaultColWidth="9.00390625" defaultRowHeight="12.75"/>
  <cols>
    <col min="1" max="1" width="1.75390625" style="0" customWidth="1"/>
    <col min="2" max="2" width="14.75390625" style="0" bestFit="1" customWidth="1"/>
    <col min="3" max="3" width="15.875" style="0" customWidth="1"/>
    <col min="4" max="4" width="11.375" style="0" bestFit="1" customWidth="1"/>
    <col min="5" max="5" width="15.375" style="0" customWidth="1"/>
    <col min="6" max="6" width="13.125" style="0" bestFit="1" customWidth="1"/>
    <col min="7" max="7" width="13.00390625" style="0" customWidth="1"/>
  </cols>
  <sheetData>
    <row r="1" spans="1:7" ht="26.25" customHeight="1">
      <c r="A1" s="1" t="s">
        <v>0</v>
      </c>
      <c r="B1" s="2"/>
      <c r="C1" s="2"/>
      <c r="D1" s="2"/>
      <c r="E1" s="2"/>
      <c r="F1" s="2"/>
      <c r="G1" s="2"/>
    </row>
    <row r="2" ht="13.5" thickBot="1"/>
    <row r="3" spans="1:7" ht="12.75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5">
      <c r="A4" s="7"/>
      <c r="B4" s="8"/>
      <c r="C4" s="9" t="s">
        <v>68</v>
      </c>
      <c r="D4" s="10"/>
      <c r="E4" s="10"/>
      <c r="F4" s="11"/>
      <c r="G4" s="12"/>
    </row>
    <row r="5" spans="1:7" ht="12.75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5">
      <c r="A6" s="7"/>
      <c r="B6" s="8"/>
      <c r="C6" s="9" t="s">
        <v>67</v>
      </c>
      <c r="D6" s="10"/>
      <c r="E6" s="10"/>
      <c r="F6" s="18"/>
      <c r="G6" s="12"/>
    </row>
    <row r="7" spans="1:7" ht="12.75">
      <c r="A7" s="13" t="s">
        <v>8</v>
      </c>
      <c r="B7" s="15"/>
      <c r="C7" s="189"/>
      <c r="D7" s="190"/>
      <c r="E7" s="19" t="s">
        <v>9</v>
      </c>
      <c r="F7" s="20"/>
      <c r="G7" s="21">
        <v>0</v>
      </c>
    </row>
    <row r="8" spans="1:7" ht="12.75">
      <c r="A8" s="13" t="s">
        <v>10</v>
      </c>
      <c r="B8" s="15"/>
      <c r="C8" s="189" t="s">
        <v>186</v>
      </c>
      <c r="D8" s="190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7" ht="12.75">
      <c r="A10" s="28" t="s">
        <v>14</v>
      </c>
      <c r="B10" s="11"/>
      <c r="C10" s="11"/>
      <c r="D10" s="11"/>
      <c r="E10" s="29" t="s">
        <v>15</v>
      </c>
      <c r="F10" s="11"/>
      <c r="G10" s="12"/>
    </row>
    <row r="11" spans="1:7" ht="12.75">
      <c r="A11" s="28"/>
      <c r="B11" s="11"/>
      <c r="C11" s="11"/>
      <c r="D11" s="11"/>
      <c r="E11" s="191"/>
      <c r="F11" s="192"/>
      <c r="G11" s="193"/>
    </row>
    <row r="12" spans="1:7" ht="48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3.5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2.75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7" ht="12.75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7" ht="12.75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2.75">
      <c r="A17" s="48" t="s">
        <v>24</v>
      </c>
      <c r="B17" s="41" t="s">
        <v>25</v>
      </c>
      <c r="C17" s="42">
        <v>0</v>
      </c>
      <c r="D17" s="24"/>
      <c r="E17" s="46"/>
      <c r="F17" s="47"/>
      <c r="G17" s="42"/>
    </row>
    <row r="18" spans="1:7" ht="12.75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2.75">
      <c r="A19" s="49"/>
      <c r="B19" s="41"/>
      <c r="C19" s="42"/>
      <c r="D19" s="24"/>
      <c r="E19" s="46"/>
      <c r="F19" s="47"/>
      <c r="G19" s="42"/>
    </row>
    <row r="20" spans="1:7" ht="12.75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2.75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3.5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80.25" customHeight="1">
      <c r="A27" s="28"/>
      <c r="B27" s="11"/>
      <c r="C27" s="29"/>
      <c r="D27" s="11"/>
      <c r="E27" s="29"/>
      <c r="F27" s="11"/>
      <c r="G27" s="12"/>
    </row>
    <row r="28" spans="1:7" ht="12.75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f>C17</f>
        <v>0</v>
      </c>
      <c r="G29" s="17"/>
    </row>
    <row r="30" spans="1:7" ht="12.75">
      <c r="A30" s="13" t="s">
        <v>39</v>
      </c>
      <c r="B30" s="15"/>
      <c r="C30" s="58">
        <v>0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0</v>
      </c>
      <c r="D31" s="15" t="s">
        <v>40</v>
      </c>
      <c r="E31" s="16"/>
      <c r="F31" s="60">
        <v>0</v>
      </c>
      <c r="G31" s="27"/>
    </row>
    <row r="32" spans="1:7" ht="12.75">
      <c r="A32" s="13" t="s">
        <v>39</v>
      </c>
      <c r="B32" s="15"/>
      <c r="C32" s="58">
        <v>0</v>
      </c>
      <c r="D32" s="15" t="s">
        <v>40</v>
      </c>
      <c r="E32" s="16"/>
      <c r="F32" s="59">
        <v>0</v>
      </c>
      <c r="G32" s="17"/>
    </row>
    <row r="33" spans="1:7" ht="12.75">
      <c r="A33" s="13" t="s">
        <v>41</v>
      </c>
      <c r="B33" s="15"/>
      <c r="C33" s="58">
        <v>0</v>
      </c>
      <c r="D33" s="15" t="s">
        <v>40</v>
      </c>
      <c r="E33" s="16"/>
      <c r="F33" s="60">
        <v>0</v>
      </c>
      <c r="G33" s="27"/>
    </row>
    <row r="34" spans="1:7" ht="28.5" customHeight="1" thickBot="1">
      <c r="A34" s="61" t="s">
        <v>42</v>
      </c>
      <c r="B34" s="62"/>
      <c r="C34" s="62"/>
      <c r="D34" s="62"/>
      <c r="E34" s="63"/>
      <c r="F34" s="64">
        <f>CEILING(SUM(F29:F33),1)</f>
        <v>0</v>
      </c>
      <c r="G34" s="65"/>
    </row>
  </sheetData>
  <mergeCells count="3">
    <mergeCell ref="C7:D7"/>
    <mergeCell ref="C8:D8"/>
    <mergeCell ref="E11:G11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workbookViewId="0" topLeftCell="A7">
      <selection activeCell="C34" sqref="C34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/>
      <c r="B4" s="8"/>
      <c r="C4" s="9" t="s">
        <v>68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 t="s">
        <v>67</v>
      </c>
      <c r="D6" s="10"/>
      <c r="E6" s="10"/>
      <c r="F6" s="18"/>
      <c r="G6" s="12"/>
    </row>
    <row r="7" spans="1:9" ht="12.75">
      <c r="A7" s="13" t="s">
        <v>8</v>
      </c>
      <c r="B7" s="15"/>
      <c r="C7" s="189"/>
      <c r="D7" s="190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89" t="s">
        <v>186</v>
      </c>
      <c r="D8" s="190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91"/>
      <c r="F11" s="192"/>
      <c r="G11" s="193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75" customHeight="1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7" ht="15.75" customHeight="1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7" ht="15.7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75" customHeight="1">
      <c r="A17" s="48" t="s">
        <v>24</v>
      </c>
      <c r="B17" s="41" t="s">
        <v>25</v>
      </c>
      <c r="C17" s="42">
        <v>0</v>
      </c>
      <c r="D17" s="24"/>
      <c r="E17" s="46"/>
      <c r="F17" s="47"/>
      <c r="G17" s="42"/>
    </row>
    <row r="18" spans="1:7" ht="15.7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7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83.2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>
        <v>0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0</v>
      </c>
      <c r="D31" s="15" t="s">
        <v>40</v>
      </c>
      <c r="E31" s="16"/>
      <c r="F31" s="60">
        <v>0</v>
      </c>
      <c r="G31" s="27"/>
    </row>
    <row r="32" spans="1:7" ht="12.75">
      <c r="A32" s="13" t="s">
        <v>39</v>
      </c>
      <c r="B32" s="15"/>
      <c r="C32" s="58">
        <v>0</v>
      </c>
      <c r="D32" s="15" t="s">
        <v>40</v>
      </c>
      <c r="E32" s="16"/>
      <c r="F32" s="59">
        <v>0</v>
      </c>
      <c r="G32" s="17"/>
    </row>
    <row r="33" spans="1:7" ht="12.75">
      <c r="A33" s="13" t="s">
        <v>41</v>
      </c>
      <c r="B33" s="15"/>
      <c r="C33" s="58">
        <v>0</v>
      </c>
      <c r="D33" s="15" t="s">
        <v>40</v>
      </c>
      <c r="E33" s="16"/>
      <c r="F33" s="60"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CEILING(SUM(F29:F33),1)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95"/>
      <c r="C37" s="195"/>
      <c r="D37" s="195"/>
      <c r="E37" s="195"/>
      <c r="F37" s="195"/>
      <c r="G37" s="195"/>
      <c r="H37" t="s">
        <v>4</v>
      </c>
    </row>
    <row r="38" spans="1:8" ht="12.75" customHeight="1">
      <c r="A38" s="68"/>
      <c r="B38" s="195"/>
      <c r="C38" s="195"/>
      <c r="D38" s="195"/>
      <c r="E38" s="195"/>
      <c r="F38" s="195"/>
      <c r="G38" s="195"/>
      <c r="H38" t="s">
        <v>4</v>
      </c>
    </row>
    <row r="39" spans="1:8" ht="12.75">
      <c r="A39" s="68"/>
      <c r="B39" s="195"/>
      <c r="C39" s="195"/>
      <c r="D39" s="195"/>
      <c r="E39" s="195"/>
      <c r="F39" s="195"/>
      <c r="G39" s="195"/>
      <c r="H39" t="s">
        <v>4</v>
      </c>
    </row>
    <row r="40" spans="1:8" ht="12.75">
      <c r="A40" s="68"/>
      <c r="B40" s="195"/>
      <c r="C40" s="195"/>
      <c r="D40" s="195"/>
      <c r="E40" s="195"/>
      <c r="F40" s="195"/>
      <c r="G40" s="195"/>
      <c r="H40" t="s">
        <v>4</v>
      </c>
    </row>
    <row r="41" spans="1:8" ht="12.75">
      <c r="A41" s="68"/>
      <c r="B41" s="195"/>
      <c r="C41" s="195"/>
      <c r="D41" s="195"/>
      <c r="E41" s="195"/>
      <c r="F41" s="195"/>
      <c r="G41" s="195"/>
      <c r="H41" t="s">
        <v>4</v>
      </c>
    </row>
    <row r="42" spans="1:8" ht="12.75">
      <c r="A42" s="68"/>
      <c r="B42" s="195"/>
      <c r="C42" s="195"/>
      <c r="D42" s="195"/>
      <c r="E42" s="195"/>
      <c r="F42" s="195"/>
      <c r="G42" s="195"/>
      <c r="H42" t="s">
        <v>4</v>
      </c>
    </row>
    <row r="43" spans="1:8" ht="12.75">
      <c r="A43" s="68"/>
      <c r="B43" s="195"/>
      <c r="C43" s="195"/>
      <c r="D43" s="195"/>
      <c r="E43" s="195"/>
      <c r="F43" s="195"/>
      <c r="G43" s="195"/>
      <c r="H43" t="s">
        <v>4</v>
      </c>
    </row>
    <row r="44" spans="1:8" ht="12.75">
      <c r="A44" s="68"/>
      <c r="B44" s="195"/>
      <c r="C44" s="195"/>
      <c r="D44" s="195"/>
      <c r="E44" s="195"/>
      <c r="F44" s="195"/>
      <c r="G44" s="195"/>
      <c r="H44" t="s">
        <v>4</v>
      </c>
    </row>
    <row r="45" spans="1:8" ht="12.75">
      <c r="A45" s="68"/>
      <c r="B45" s="195"/>
      <c r="C45" s="195"/>
      <c r="D45" s="195"/>
      <c r="E45" s="195"/>
      <c r="F45" s="195"/>
      <c r="G45" s="195"/>
      <c r="H45" t="s">
        <v>4</v>
      </c>
    </row>
    <row r="46" spans="2:7" ht="12.75">
      <c r="B46" s="194"/>
      <c r="C46" s="194"/>
      <c r="D46" s="194"/>
      <c r="E46" s="194"/>
      <c r="F46" s="194"/>
      <c r="G46" s="194"/>
    </row>
    <row r="47" spans="2:7" ht="12.75">
      <c r="B47" s="194"/>
      <c r="C47" s="194"/>
      <c r="D47" s="194"/>
      <c r="E47" s="194"/>
      <c r="F47" s="194"/>
      <c r="G47" s="194"/>
    </row>
    <row r="48" spans="2:7" ht="12.75">
      <c r="B48" s="194"/>
      <c r="C48" s="194"/>
      <c r="D48" s="194"/>
      <c r="E48" s="194"/>
      <c r="F48" s="194"/>
      <c r="G48" s="194"/>
    </row>
    <row r="49" spans="2:7" ht="12.75">
      <c r="B49" s="194"/>
      <c r="C49" s="194"/>
      <c r="D49" s="194"/>
      <c r="E49" s="194"/>
      <c r="F49" s="194"/>
      <c r="G49" s="194"/>
    </row>
    <row r="50" spans="2:7" ht="12.75">
      <c r="B50" s="194"/>
      <c r="C50" s="194"/>
      <c r="D50" s="194"/>
      <c r="E50" s="194"/>
      <c r="F50" s="194"/>
      <c r="G50" s="194"/>
    </row>
    <row r="51" spans="2:7" ht="12.75">
      <c r="B51" s="194"/>
      <c r="C51" s="194"/>
      <c r="D51" s="194"/>
      <c r="E51" s="194"/>
      <c r="F51" s="194"/>
      <c r="G51" s="194"/>
    </row>
    <row r="52" spans="2:7" ht="12.75">
      <c r="B52" s="194"/>
      <c r="C52" s="194"/>
      <c r="D52" s="194"/>
      <c r="E52" s="194"/>
      <c r="F52" s="194"/>
      <c r="G52" s="194"/>
    </row>
    <row r="53" spans="2:7" ht="12.75">
      <c r="B53" s="194"/>
      <c r="C53" s="194"/>
      <c r="D53" s="194"/>
      <c r="E53" s="194"/>
      <c r="F53" s="194"/>
      <c r="G53" s="194"/>
    </row>
    <row r="54" spans="2:7" ht="12.75">
      <c r="B54" s="194"/>
      <c r="C54" s="194"/>
      <c r="D54" s="194"/>
      <c r="E54" s="194"/>
      <c r="F54" s="194"/>
      <c r="G54" s="194"/>
    </row>
    <row r="55" spans="2:7" ht="12.75">
      <c r="B55" s="194"/>
      <c r="C55" s="194"/>
      <c r="D55" s="194"/>
      <c r="E55" s="194"/>
      <c r="F55" s="194"/>
      <c r="G55" s="194"/>
    </row>
  </sheetData>
  <mergeCells count="14">
    <mergeCell ref="B54:G54"/>
    <mergeCell ref="B55:G55"/>
    <mergeCell ref="B49:G49"/>
    <mergeCell ref="B50:G50"/>
    <mergeCell ref="B51:G51"/>
    <mergeCell ref="B52:G52"/>
    <mergeCell ref="B47:G47"/>
    <mergeCell ref="B48:G48"/>
    <mergeCell ref="B37:G45"/>
    <mergeCell ref="B53:G53"/>
    <mergeCell ref="C7:D7"/>
    <mergeCell ref="C8:D8"/>
    <mergeCell ref="E11:G11"/>
    <mergeCell ref="B46:G4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1"/>
  <dimension ref="A1:BE72"/>
  <sheetViews>
    <sheetView tabSelected="1" workbookViewId="0" topLeftCell="A1">
      <selection activeCell="C16" sqref="C16"/>
    </sheetView>
  </sheetViews>
  <sheetFormatPr defaultColWidth="9.00390625" defaultRowHeight="12.75"/>
  <cols>
    <col min="1" max="1" width="6.75390625" style="0" customWidth="1"/>
    <col min="2" max="2" width="6.125" style="0" customWidth="1"/>
    <col min="3" max="3" width="11.375" style="0" customWidth="1"/>
    <col min="4" max="4" width="12.7539062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98" t="s">
        <v>5</v>
      </c>
      <c r="B1" s="199"/>
      <c r="C1" s="69" t="str">
        <f>CONCATENATE(cislostavby," ",nazevstavby)</f>
        <v> 424-12</v>
      </c>
      <c r="D1" s="70"/>
      <c r="E1" s="71"/>
      <c r="F1" s="70"/>
      <c r="G1" s="72"/>
      <c r="H1" s="73"/>
      <c r="I1" s="74"/>
    </row>
    <row r="2" spans="1:9" ht="13.5" thickBot="1">
      <c r="A2" s="200" t="s">
        <v>1</v>
      </c>
      <c r="B2" s="201"/>
      <c r="C2" s="75" t="str">
        <f>CONCATENATE(cisloobjektu," ",nazevobjektu)</f>
        <v> B14a</v>
      </c>
      <c r="D2" s="76"/>
      <c r="E2" s="77"/>
      <c r="F2" s="76"/>
      <c r="G2" s="202"/>
      <c r="H2" s="202"/>
      <c r="I2" s="203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1" t="str">
        <f>Položky!B7</f>
        <v>713</v>
      </c>
      <c r="B7" s="86" t="str">
        <f>Položky!C7</f>
        <v>Izolace tepelné</v>
      </c>
      <c r="C7" s="87"/>
      <c r="D7" s="88"/>
      <c r="E7" s="172">
        <f>Položky!BA17</f>
        <v>0</v>
      </c>
      <c r="F7" s="173">
        <f>Položky!BB17</f>
        <v>0</v>
      </c>
      <c r="G7" s="173">
        <f>Položky!BC17</f>
        <v>0</v>
      </c>
      <c r="H7" s="173">
        <f>Položky!BD17</f>
        <v>0</v>
      </c>
      <c r="I7" s="174">
        <f>Položky!BE17</f>
        <v>0</v>
      </c>
    </row>
    <row r="8" spans="1:9" s="11" customFormat="1" ht="12.75">
      <c r="A8" s="171" t="str">
        <f>Položky!B18</f>
        <v>730</v>
      </c>
      <c r="B8" s="86" t="str">
        <f>Položky!C18</f>
        <v>Ústřední vytápění</v>
      </c>
      <c r="C8" s="87"/>
      <c r="D8" s="88"/>
      <c r="E8" s="172">
        <f>Položky!BA21</f>
        <v>0</v>
      </c>
      <c r="F8" s="173">
        <f>Položky!BB21</f>
        <v>0</v>
      </c>
      <c r="G8" s="173">
        <f>Položky!BC21</f>
        <v>0</v>
      </c>
      <c r="H8" s="173">
        <f>Položky!BD21</f>
        <v>0</v>
      </c>
      <c r="I8" s="174">
        <f>Položky!BE21</f>
        <v>0</v>
      </c>
    </row>
    <row r="9" spans="1:9" s="11" customFormat="1" ht="12.75">
      <c r="A9" s="171" t="str">
        <f>Položky!B22</f>
        <v>732</v>
      </c>
      <c r="B9" s="86" t="str">
        <f>Položky!C22</f>
        <v>Strojovny</v>
      </c>
      <c r="C9" s="87"/>
      <c r="D9" s="88"/>
      <c r="E9" s="172">
        <f>Položky!BA30</f>
        <v>0</v>
      </c>
      <c r="F9" s="173">
        <f>Položky!BB30</f>
        <v>0</v>
      </c>
      <c r="G9" s="173">
        <f>Položky!BC30</f>
        <v>0</v>
      </c>
      <c r="H9" s="173">
        <f>Položky!BD30</f>
        <v>0</v>
      </c>
      <c r="I9" s="174">
        <f>Položky!BE30</f>
        <v>0</v>
      </c>
    </row>
    <row r="10" spans="1:9" s="11" customFormat="1" ht="12.75">
      <c r="A10" s="171" t="str">
        <f>Položky!B31</f>
        <v>733</v>
      </c>
      <c r="B10" s="86" t="str">
        <f>Položky!C31</f>
        <v>Rozvod potrubí</v>
      </c>
      <c r="C10" s="87"/>
      <c r="D10" s="88"/>
      <c r="E10" s="172">
        <f>Položky!BA39</f>
        <v>0</v>
      </c>
      <c r="F10" s="173">
        <f>Položky!BB39</f>
        <v>0</v>
      </c>
      <c r="G10" s="173">
        <f>Položky!BC39</f>
        <v>0</v>
      </c>
      <c r="H10" s="173">
        <f>Položky!BD39</f>
        <v>0</v>
      </c>
      <c r="I10" s="174">
        <f>Položky!BE39</f>
        <v>0</v>
      </c>
    </row>
    <row r="11" spans="1:9" s="11" customFormat="1" ht="12.75">
      <c r="A11" s="171" t="str">
        <f>Položky!B40</f>
        <v>734</v>
      </c>
      <c r="B11" s="86" t="str">
        <f>Položky!C40</f>
        <v>Armatury</v>
      </c>
      <c r="C11" s="87"/>
      <c r="D11" s="88"/>
      <c r="E11" s="172">
        <f>Položky!BA65</f>
        <v>0</v>
      </c>
      <c r="F11" s="173">
        <f>Položky!BB65</f>
        <v>0</v>
      </c>
      <c r="G11" s="173">
        <f>Položky!BC65</f>
        <v>0</v>
      </c>
      <c r="H11" s="173">
        <f>Položky!BD65</f>
        <v>0</v>
      </c>
      <c r="I11" s="174">
        <f>Položky!BE65</f>
        <v>0</v>
      </c>
    </row>
    <row r="12" spans="1:9" s="11" customFormat="1" ht="12.75">
      <c r="A12" s="171" t="str">
        <f>Položky!B66</f>
        <v>783</v>
      </c>
      <c r="B12" s="86" t="str">
        <f>Položky!C66</f>
        <v>Nátěry</v>
      </c>
      <c r="C12" s="87"/>
      <c r="D12" s="88"/>
      <c r="E12" s="172">
        <f>Položky!BA68</f>
        <v>0</v>
      </c>
      <c r="F12" s="173">
        <f>Položky!BB68</f>
        <v>0</v>
      </c>
      <c r="G12" s="173">
        <f>Položky!BC68</f>
        <v>0</v>
      </c>
      <c r="H12" s="173">
        <f>Položky!BD68</f>
        <v>0</v>
      </c>
      <c r="I12" s="174">
        <f>Položky!BE68</f>
        <v>0</v>
      </c>
    </row>
    <row r="13" spans="1:9" s="11" customFormat="1" ht="12.75">
      <c r="A13" s="183" t="s">
        <v>193</v>
      </c>
      <c r="B13" s="184" t="s">
        <v>194</v>
      </c>
      <c r="C13" s="87"/>
      <c r="D13" s="88"/>
      <c r="E13" s="172">
        <v>0</v>
      </c>
      <c r="F13" s="173">
        <v>0</v>
      </c>
      <c r="G13" s="173">
        <v>0</v>
      </c>
      <c r="H13" s="173">
        <v>0</v>
      </c>
      <c r="I13" s="174">
        <v>0</v>
      </c>
    </row>
    <row r="14" spans="1:9" s="11" customFormat="1" ht="13.5" thickBot="1">
      <c r="A14" s="185" t="s">
        <v>190</v>
      </c>
      <c r="B14" s="186" t="s">
        <v>188</v>
      </c>
      <c r="C14" s="187"/>
      <c r="D14" s="188"/>
      <c r="E14" s="172">
        <v>0</v>
      </c>
      <c r="F14" s="173">
        <v>0</v>
      </c>
      <c r="G14" s="173">
        <v>0</v>
      </c>
      <c r="H14" s="173">
        <v>0</v>
      </c>
      <c r="I14" s="174">
        <v>0</v>
      </c>
    </row>
    <row r="15" spans="1:9" s="94" customFormat="1" ht="13.5" thickBot="1">
      <c r="A15" s="89"/>
      <c r="B15" s="81" t="s">
        <v>50</v>
      </c>
      <c r="C15" s="81"/>
      <c r="D15" s="90"/>
      <c r="E15" s="91">
        <f>SUM(E7:E12)</f>
        <v>0</v>
      </c>
      <c r="F15" s="92">
        <f>SUM(F7:F12)</f>
        <v>0</v>
      </c>
      <c r="G15" s="92">
        <f>SUM(G7:G12)</f>
        <v>0</v>
      </c>
      <c r="H15" s="92">
        <f>SUM(H7:H12)</f>
        <v>0</v>
      </c>
      <c r="I15" s="93">
        <f>SUM(I7:I12)</f>
        <v>0</v>
      </c>
    </row>
    <row r="16" spans="1:9" ht="12.75">
      <c r="A16" s="87"/>
      <c r="B16" s="87"/>
      <c r="C16" s="87"/>
      <c r="D16" s="87"/>
      <c r="E16" s="87"/>
      <c r="F16" s="87"/>
      <c r="G16" s="87"/>
      <c r="H16" s="87"/>
      <c r="I16" s="87"/>
    </row>
    <row r="17" spans="1:57" ht="19.5" customHeight="1">
      <c r="A17" s="95" t="s">
        <v>51</v>
      </c>
      <c r="B17" s="95"/>
      <c r="C17" s="95"/>
      <c r="D17" s="95"/>
      <c r="E17" s="95"/>
      <c r="F17" s="95"/>
      <c r="G17" s="96"/>
      <c r="H17" s="95"/>
      <c r="I17" s="95"/>
      <c r="BA17" s="30"/>
      <c r="BB17" s="30"/>
      <c r="BC17" s="30"/>
      <c r="BD17" s="30"/>
      <c r="BE17" s="30"/>
    </row>
    <row r="18" spans="1:9" ht="13.5" thickBot="1">
      <c r="A18" s="97"/>
      <c r="B18" s="97"/>
      <c r="C18" s="97"/>
      <c r="D18" s="97"/>
      <c r="E18" s="97"/>
      <c r="F18" s="97"/>
      <c r="G18" s="97"/>
      <c r="H18" s="97"/>
      <c r="I18" s="97"/>
    </row>
    <row r="19" spans="1:9" ht="12.75">
      <c r="A19" s="98" t="s">
        <v>52</v>
      </c>
      <c r="B19" s="99"/>
      <c r="C19" s="99"/>
      <c r="D19" s="100"/>
      <c r="E19" s="101" t="s">
        <v>53</v>
      </c>
      <c r="F19" s="102" t="s">
        <v>54</v>
      </c>
      <c r="G19" s="103" t="s">
        <v>55</v>
      </c>
      <c r="H19" s="104"/>
      <c r="I19" s="105" t="s">
        <v>53</v>
      </c>
    </row>
    <row r="20" spans="1:53" ht="12.75">
      <c r="A20" s="106"/>
      <c r="B20" s="107"/>
      <c r="C20" s="107"/>
      <c r="D20" s="108"/>
      <c r="E20" s="109"/>
      <c r="F20" s="110"/>
      <c r="G20" s="111">
        <f>CHOOSE(BA20+1,HSV+PSV,HSV+PSV+Mont,HSV+PSV+Dodavka+Mont,HSV,PSV,Mont,Dodavka,Mont+Dodavka,0)</f>
        <v>0</v>
      </c>
      <c r="H20" s="112"/>
      <c r="I20" s="113">
        <f>E20+F20*G20/100</f>
        <v>0</v>
      </c>
      <c r="BA20">
        <v>8</v>
      </c>
    </row>
    <row r="21" spans="1:9" ht="13.5" thickBot="1">
      <c r="A21" s="114"/>
      <c r="B21" s="115" t="s">
        <v>56</v>
      </c>
      <c r="C21" s="116"/>
      <c r="D21" s="117"/>
      <c r="E21" s="118"/>
      <c r="F21" s="119"/>
      <c r="G21" s="119"/>
      <c r="H21" s="196">
        <f>SUM(H20:H20)</f>
        <v>0</v>
      </c>
      <c r="I21" s="197"/>
    </row>
    <row r="22" spans="1:9" ht="12.75">
      <c r="A22" s="97"/>
      <c r="B22" s="97"/>
      <c r="C22" s="97"/>
      <c r="D22" s="97"/>
      <c r="E22" s="97"/>
      <c r="F22" s="97"/>
      <c r="G22" s="97"/>
      <c r="H22" s="97"/>
      <c r="I22" s="97"/>
    </row>
    <row r="23" spans="2:9" ht="12.75">
      <c r="B23" s="94"/>
      <c r="F23" s="120"/>
      <c r="G23" s="121"/>
      <c r="H23" s="121"/>
      <c r="I23" s="122"/>
    </row>
    <row r="24" spans="6:9" ht="12.75">
      <c r="F24" s="120"/>
      <c r="G24" s="121"/>
      <c r="H24" s="121"/>
      <c r="I24" s="122"/>
    </row>
    <row r="25" spans="6:9" ht="12.75">
      <c r="F25" s="120"/>
      <c r="G25" s="121"/>
      <c r="H25" s="121"/>
      <c r="I25" s="122"/>
    </row>
    <row r="26" spans="6:9" ht="12.75">
      <c r="F26" s="120"/>
      <c r="G26" s="121"/>
      <c r="H26" s="121"/>
      <c r="I26" s="122"/>
    </row>
    <row r="27" spans="6:9" ht="12.75">
      <c r="F27" s="120"/>
      <c r="G27" s="121"/>
      <c r="H27" s="121"/>
      <c r="I27" s="122"/>
    </row>
    <row r="28" spans="6:9" ht="12.75"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  <row r="69" spans="6:9" ht="12.75">
      <c r="F69" s="120"/>
      <c r="G69" s="121"/>
      <c r="H69" s="121"/>
      <c r="I69" s="122"/>
    </row>
    <row r="70" spans="6:9" ht="12.75">
      <c r="F70" s="120"/>
      <c r="G70" s="121"/>
      <c r="H70" s="121"/>
      <c r="I70" s="122"/>
    </row>
    <row r="71" spans="6:9" ht="12.75">
      <c r="F71" s="120"/>
      <c r="G71" s="121"/>
      <c r="H71" s="121"/>
      <c r="I71" s="122"/>
    </row>
    <row r="72" spans="6:9" ht="12.75">
      <c r="F72" s="120"/>
      <c r="G72" s="121"/>
      <c r="H72" s="121"/>
      <c r="I72" s="122"/>
    </row>
  </sheetData>
  <mergeCells count="4">
    <mergeCell ref="H21:I21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CZ145"/>
  <sheetViews>
    <sheetView showGridLines="0" showZeros="0" workbookViewId="0" topLeftCell="A49">
      <selection activeCell="J76" sqref="J76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65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204" t="s">
        <v>57</v>
      </c>
      <c r="B1" s="204"/>
      <c r="C1" s="204"/>
      <c r="D1" s="204"/>
      <c r="E1" s="204"/>
      <c r="F1" s="204"/>
      <c r="G1" s="204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205" t="s">
        <v>5</v>
      </c>
      <c r="B3" s="206"/>
      <c r="C3" s="128" t="str">
        <f>CONCATENATE(cislostavby," ",nazevstavby)</f>
        <v> 424-12</v>
      </c>
      <c r="D3" s="129"/>
      <c r="E3" s="130"/>
      <c r="F3" s="131">
        <f>Rekapitulace!H1</f>
        <v>0</v>
      </c>
      <c r="G3" s="132"/>
    </row>
    <row r="4" spans="1:7" ht="13.5" thickBot="1">
      <c r="A4" s="207" t="s">
        <v>1</v>
      </c>
      <c r="B4" s="208"/>
      <c r="C4" s="133" t="str">
        <f>CONCATENATE(cisloobjektu," ",nazevobjektu)</f>
        <v> B14a</v>
      </c>
      <c r="D4" s="134"/>
      <c r="E4" s="209"/>
      <c r="F4" s="209"/>
      <c r="G4" s="210"/>
    </row>
    <row r="5" spans="1:7" ht="13.5" thickTop="1">
      <c r="A5" s="135"/>
      <c r="B5" s="136" t="s">
        <v>43</v>
      </c>
      <c r="C5" s="136" t="s">
        <v>195</v>
      </c>
      <c r="D5" s="124"/>
      <c r="E5" s="137"/>
      <c r="F5" s="124"/>
      <c r="G5" s="138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5" ht="12.75">
      <c r="A7" s="143" t="s">
        <v>65</v>
      </c>
      <c r="B7" s="144" t="s">
        <v>69</v>
      </c>
      <c r="C7" s="145" t="s">
        <v>70</v>
      </c>
      <c r="D7" s="146"/>
      <c r="E7" s="147"/>
      <c r="F7" s="147"/>
      <c r="G7" s="148"/>
      <c r="H7" s="149"/>
      <c r="I7" s="149"/>
      <c r="O7" s="150">
        <v>1</v>
      </c>
    </row>
    <row r="8" spans="1:104" ht="22.5">
      <c r="A8" s="151">
        <v>1</v>
      </c>
      <c r="B8" s="152" t="s">
        <v>71</v>
      </c>
      <c r="C8" s="153" t="s">
        <v>72</v>
      </c>
      <c r="D8" s="154" t="s">
        <v>73</v>
      </c>
      <c r="E8" s="155">
        <v>3</v>
      </c>
      <c r="F8" s="155"/>
      <c r="G8" s="156"/>
      <c r="O8" s="150">
        <v>2</v>
      </c>
      <c r="AA8" s="123">
        <v>3</v>
      </c>
      <c r="AB8" s="123">
        <v>7</v>
      </c>
      <c r="AC8" s="123" t="s">
        <v>71</v>
      </c>
      <c r="AZ8" s="123">
        <v>2</v>
      </c>
      <c r="BA8" s="123">
        <f aca="true" t="shared" si="0" ref="BA8:BA16">IF(AZ8=1,G8,0)</f>
        <v>0</v>
      </c>
      <c r="BB8" s="123">
        <f aca="true" t="shared" si="1" ref="BB8:BB16">IF(AZ8=2,G8,0)</f>
        <v>0</v>
      </c>
      <c r="BC8" s="123">
        <f aca="true" t="shared" si="2" ref="BC8:BC16">IF(AZ8=3,G8,0)</f>
        <v>0</v>
      </c>
      <c r="BD8" s="123">
        <f aca="true" t="shared" si="3" ref="BD8:BD16">IF(AZ8=4,G8,0)</f>
        <v>0</v>
      </c>
      <c r="BE8" s="123">
        <f aca="true" t="shared" si="4" ref="BE8:BE16">IF(AZ8=5,G8,0)</f>
        <v>0</v>
      </c>
      <c r="CZ8" s="123">
        <v>0</v>
      </c>
    </row>
    <row r="9" spans="1:104" ht="12.75">
      <c r="A9" s="151">
        <v>2</v>
      </c>
      <c r="B9" s="152" t="s">
        <v>74</v>
      </c>
      <c r="C9" s="153" t="s">
        <v>75</v>
      </c>
      <c r="D9" s="154" t="s">
        <v>73</v>
      </c>
      <c r="E9" s="155">
        <v>3</v>
      </c>
      <c r="F9" s="155"/>
      <c r="G9" s="156"/>
      <c r="O9" s="150">
        <v>2</v>
      </c>
      <c r="AA9" s="123">
        <v>1</v>
      </c>
      <c r="AB9" s="123">
        <v>7</v>
      </c>
      <c r="AC9" s="123">
        <v>7</v>
      </c>
      <c r="AZ9" s="123">
        <v>2</v>
      </c>
      <c r="BA9" s="123">
        <f t="shared" si="0"/>
        <v>0</v>
      </c>
      <c r="BB9" s="123">
        <f t="shared" si="1"/>
        <v>0</v>
      </c>
      <c r="BC9" s="123">
        <f t="shared" si="2"/>
        <v>0</v>
      </c>
      <c r="BD9" s="123">
        <f t="shared" si="3"/>
        <v>0</v>
      </c>
      <c r="BE9" s="123">
        <f t="shared" si="4"/>
        <v>0</v>
      </c>
      <c r="CZ9" s="123">
        <v>0.00054</v>
      </c>
    </row>
    <row r="10" spans="1:104" ht="22.5">
      <c r="A10" s="151">
        <v>3</v>
      </c>
      <c r="B10" s="152" t="s">
        <v>76</v>
      </c>
      <c r="C10" s="153" t="s">
        <v>77</v>
      </c>
      <c r="D10" s="154" t="s">
        <v>78</v>
      </c>
      <c r="E10" s="155">
        <v>2</v>
      </c>
      <c r="F10" s="155"/>
      <c r="G10" s="156"/>
      <c r="O10" s="150">
        <v>2</v>
      </c>
      <c r="AA10" s="123">
        <v>3</v>
      </c>
      <c r="AB10" s="123">
        <v>7</v>
      </c>
      <c r="AC10" s="123" t="s">
        <v>76</v>
      </c>
      <c r="AZ10" s="123">
        <v>2</v>
      </c>
      <c r="BA10" s="123">
        <f t="shared" si="0"/>
        <v>0</v>
      </c>
      <c r="BB10" s="123">
        <f t="shared" si="1"/>
        <v>0</v>
      </c>
      <c r="BC10" s="123">
        <f t="shared" si="2"/>
        <v>0</v>
      </c>
      <c r="BD10" s="123">
        <f t="shared" si="3"/>
        <v>0</v>
      </c>
      <c r="BE10" s="123">
        <f t="shared" si="4"/>
        <v>0</v>
      </c>
      <c r="CZ10" s="123">
        <v>0</v>
      </c>
    </row>
    <row r="11" spans="1:104" ht="22.5">
      <c r="A11" s="151">
        <v>4</v>
      </c>
      <c r="B11" s="152" t="s">
        <v>79</v>
      </c>
      <c r="C11" s="153" t="s">
        <v>80</v>
      </c>
      <c r="D11" s="154" t="s">
        <v>78</v>
      </c>
      <c r="E11" s="155">
        <v>1</v>
      </c>
      <c r="F11" s="155"/>
      <c r="G11" s="156"/>
      <c r="O11" s="150">
        <v>2</v>
      </c>
      <c r="AA11" s="123">
        <v>3</v>
      </c>
      <c r="AB11" s="123">
        <v>7</v>
      </c>
      <c r="AC11" s="123" t="s">
        <v>79</v>
      </c>
      <c r="AZ11" s="123">
        <v>2</v>
      </c>
      <c r="BA11" s="123">
        <f t="shared" si="0"/>
        <v>0</v>
      </c>
      <c r="BB11" s="123">
        <f t="shared" si="1"/>
        <v>0</v>
      </c>
      <c r="BC11" s="123">
        <f t="shared" si="2"/>
        <v>0</v>
      </c>
      <c r="BD11" s="123">
        <f t="shared" si="3"/>
        <v>0</v>
      </c>
      <c r="BE11" s="123">
        <f t="shared" si="4"/>
        <v>0</v>
      </c>
      <c r="CZ11" s="123">
        <v>0</v>
      </c>
    </row>
    <row r="12" spans="1:104" ht="22.5">
      <c r="A12" s="151">
        <v>5</v>
      </c>
      <c r="B12" s="152" t="s">
        <v>81</v>
      </c>
      <c r="C12" s="153" t="s">
        <v>82</v>
      </c>
      <c r="D12" s="154" t="s">
        <v>78</v>
      </c>
      <c r="E12" s="155">
        <v>23</v>
      </c>
      <c r="F12" s="155"/>
      <c r="G12" s="156"/>
      <c r="O12" s="150">
        <v>2</v>
      </c>
      <c r="AA12" s="123">
        <v>3</v>
      </c>
      <c r="AB12" s="123">
        <v>7</v>
      </c>
      <c r="AC12" s="123" t="s">
        <v>81</v>
      </c>
      <c r="AZ12" s="123">
        <v>2</v>
      </c>
      <c r="BA12" s="123">
        <f t="shared" si="0"/>
        <v>0</v>
      </c>
      <c r="BB12" s="123">
        <f t="shared" si="1"/>
        <v>0</v>
      </c>
      <c r="BC12" s="123">
        <f t="shared" si="2"/>
        <v>0</v>
      </c>
      <c r="BD12" s="123">
        <f t="shared" si="3"/>
        <v>0</v>
      </c>
      <c r="BE12" s="123">
        <f t="shared" si="4"/>
        <v>0</v>
      </c>
      <c r="CZ12" s="123">
        <v>0</v>
      </c>
    </row>
    <row r="13" spans="1:104" ht="22.5">
      <c r="A13" s="151">
        <v>6</v>
      </c>
      <c r="B13" s="152" t="s">
        <v>83</v>
      </c>
      <c r="C13" s="153" t="s">
        <v>84</v>
      </c>
      <c r="D13" s="154" t="s">
        <v>78</v>
      </c>
      <c r="E13" s="155">
        <v>28</v>
      </c>
      <c r="F13" s="155"/>
      <c r="G13" s="156"/>
      <c r="O13" s="150">
        <v>2</v>
      </c>
      <c r="AA13" s="123">
        <v>3</v>
      </c>
      <c r="AB13" s="123">
        <v>7</v>
      </c>
      <c r="AC13" s="123" t="s">
        <v>83</v>
      </c>
      <c r="AZ13" s="123">
        <v>2</v>
      </c>
      <c r="BA13" s="123">
        <f t="shared" si="0"/>
        <v>0</v>
      </c>
      <c r="BB13" s="123">
        <f t="shared" si="1"/>
        <v>0</v>
      </c>
      <c r="BC13" s="123">
        <f t="shared" si="2"/>
        <v>0</v>
      </c>
      <c r="BD13" s="123">
        <f t="shared" si="3"/>
        <v>0</v>
      </c>
      <c r="BE13" s="123">
        <f t="shared" si="4"/>
        <v>0</v>
      </c>
      <c r="CZ13" s="123">
        <v>0</v>
      </c>
    </row>
    <row r="14" spans="1:104" ht="22.5">
      <c r="A14" s="151">
        <v>7</v>
      </c>
      <c r="B14" s="152" t="s">
        <v>85</v>
      </c>
      <c r="C14" s="153" t="s">
        <v>86</v>
      </c>
      <c r="D14" s="154" t="s">
        <v>78</v>
      </c>
      <c r="E14" s="155">
        <v>34</v>
      </c>
      <c r="F14" s="155"/>
      <c r="G14" s="156"/>
      <c r="O14" s="150">
        <v>2</v>
      </c>
      <c r="AA14" s="123">
        <v>3</v>
      </c>
      <c r="AB14" s="123">
        <v>7</v>
      </c>
      <c r="AC14" s="123" t="s">
        <v>85</v>
      </c>
      <c r="AZ14" s="123">
        <v>2</v>
      </c>
      <c r="BA14" s="123">
        <f t="shared" si="0"/>
        <v>0</v>
      </c>
      <c r="BB14" s="123">
        <f t="shared" si="1"/>
        <v>0</v>
      </c>
      <c r="BC14" s="123">
        <f t="shared" si="2"/>
        <v>0</v>
      </c>
      <c r="BD14" s="123">
        <f t="shared" si="3"/>
        <v>0</v>
      </c>
      <c r="BE14" s="123">
        <f t="shared" si="4"/>
        <v>0</v>
      </c>
      <c r="CZ14" s="123">
        <v>0</v>
      </c>
    </row>
    <row r="15" spans="1:104" ht="12.75">
      <c r="A15" s="151">
        <v>8</v>
      </c>
      <c r="B15" s="152" t="s">
        <v>87</v>
      </c>
      <c r="C15" s="153" t="s">
        <v>88</v>
      </c>
      <c r="D15" s="154" t="s">
        <v>78</v>
      </c>
      <c r="E15" s="155">
        <v>90</v>
      </c>
      <c r="F15" s="155"/>
      <c r="G15" s="156"/>
      <c r="O15" s="150">
        <v>2</v>
      </c>
      <c r="AA15" s="123">
        <v>1</v>
      </c>
      <c r="AB15" s="123">
        <v>7</v>
      </c>
      <c r="AC15" s="123">
        <v>7</v>
      </c>
      <c r="AZ15" s="123">
        <v>2</v>
      </c>
      <c r="BA15" s="123">
        <f t="shared" si="0"/>
        <v>0</v>
      </c>
      <c r="BB15" s="123">
        <f t="shared" si="1"/>
        <v>0</v>
      </c>
      <c r="BC15" s="123">
        <f t="shared" si="2"/>
        <v>0</v>
      </c>
      <c r="BD15" s="123">
        <f t="shared" si="3"/>
        <v>0</v>
      </c>
      <c r="BE15" s="123">
        <f t="shared" si="4"/>
        <v>0</v>
      </c>
      <c r="CZ15" s="123">
        <v>0</v>
      </c>
    </row>
    <row r="16" spans="1:104" ht="12.75">
      <c r="A16" s="151">
        <v>9</v>
      </c>
      <c r="B16" s="152" t="s">
        <v>89</v>
      </c>
      <c r="C16" s="153" t="s">
        <v>90</v>
      </c>
      <c r="D16" s="154" t="s">
        <v>54</v>
      </c>
      <c r="E16" s="155"/>
      <c r="F16" s="155"/>
      <c r="G16" s="156"/>
      <c r="O16" s="150">
        <v>2</v>
      </c>
      <c r="AA16" s="123">
        <v>12</v>
      </c>
      <c r="AB16" s="123">
        <v>7</v>
      </c>
      <c r="AC16" s="123">
        <v>9</v>
      </c>
      <c r="AZ16" s="123">
        <v>2</v>
      </c>
      <c r="BA16" s="123">
        <f t="shared" si="0"/>
        <v>0</v>
      </c>
      <c r="BB16" s="123">
        <f t="shared" si="1"/>
        <v>0</v>
      </c>
      <c r="BC16" s="123">
        <f t="shared" si="2"/>
        <v>0</v>
      </c>
      <c r="BD16" s="123">
        <f t="shared" si="3"/>
        <v>0</v>
      </c>
      <c r="BE16" s="123">
        <f t="shared" si="4"/>
        <v>0</v>
      </c>
      <c r="CZ16" s="123">
        <v>5</v>
      </c>
    </row>
    <row r="17" spans="1:57" ht="12.75">
      <c r="A17" s="157"/>
      <c r="B17" s="158" t="s">
        <v>66</v>
      </c>
      <c r="C17" s="159" t="str">
        <f>CONCATENATE(B7," ",C7)</f>
        <v>713 Izolace tepelné</v>
      </c>
      <c r="D17" s="157"/>
      <c r="E17" s="160"/>
      <c r="F17" s="160"/>
      <c r="G17" s="161"/>
      <c r="O17" s="150">
        <v>4</v>
      </c>
      <c r="BA17" s="162">
        <f>SUM(BA7:BA16)</f>
        <v>0</v>
      </c>
      <c r="BB17" s="162">
        <f>SUM(BB7:BB16)</f>
        <v>0</v>
      </c>
      <c r="BC17" s="162">
        <f>SUM(BC7:BC16)</f>
        <v>0</v>
      </c>
      <c r="BD17" s="162">
        <f>SUM(BD7:BD16)</f>
        <v>0</v>
      </c>
      <c r="BE17" s="162">
        <f>SUM(BE7:BE16)</f>
        <v>0</v>
      </c>
    </row>
    <row r="18" spans="1:15" ht="12.75">
      <c r="A18" s="143" t="s">
        <v>65</v>
      </c>
      <c r="B18" s="144" t="s">
        <v>91</v>
      </c>
      <c r="C18" s="145" t="s">
        <v>92</v>
      </c>
      <c r="D18" s="146"/>
      <c r="E18" s="147"/>
      <c r="F18" s="147"/>
      <c r="G18" s="148"/>
      <c r="H18" s="149"/>
      <c r="I18" s="149"/>
      <c r="O18" s="150">
        <v>1</v>
      </c>
    </row>
    <row r="19" spans="1:104" ht="12.75">
      <c r="A19" s="151">
        <v>10</v>
      </c>
      <c r="B19" s="152" t="s">
        <v>93</v>
      </c>
      <c r="C19" s="153" t="s">
        <v>94</v>
      </c>
      <c r="D19" s="154" t="s">
        <v>95</v>
      </c>
      <c r="E19" s="155">
        <v>24</v>
      </c>
      <c r="F19" s="155"/>
      <c r="G19" s="156"/>
      <c r="O19" s="150">
        <v>2</v>
      </c>
      <c r="AA19" s="123">
        <v>1</v>
      </c>
      <c r="AB19" s="123">
        <v>7</v>
      </c>
      <c r="AC19" s="123">
        <v>7</v>
      </c>
      <c r="AZ19" s="123">
        <v>2</v>
      </c>
      <c r="BA19" s="123">
        <f>IF(AZ19=1,G19,0)</f>
        <v>0</v>
      </c>
      <c r="BB19" s="123">
        <f>IF(AZ19=2,G19,0)</f>
        <v>0</v>
      </c>
      <c r="BC19" s="123">
        <f>IF(AZ19=3,G19,0)</f>
        <v>0</v>
      </c>
      <c r="BD19" s="123">
        <f>IF(AZ19=4,G19,0)</f>
        <v>0</v>
      </c>
      <c r="BE19" s="123">
        <f>IF(AZ19=5,G19,0)</f>
        <v>0</v>
      </c>
      <c r="CZ19" s="123">
        <v>0</v>
      </c>
    </row>
    <row r="20" spans="1:104" ht="12.75">
      <c r="A20" s="151">
        <v>11</v>
      </c>
      <c r="B20" s="152" t="s">
        <v>96</v>
      </c>
      <c r="C20" s="153" t="s">
        <v>97</v>
      </c>
      <c r="D20" s="154" t="s">
        <v>95</v>
      </c>
      <c r="E20" s="155">
        <v>24</v>
      </c>
      <c r="F20" s="155"/>
      <c r="G20" s="156"/>
      <c r="O20" s="150">
        <v>2</v>
      </c>
      <c r="AA20" s="123">
        <v>1</v>
      </c>
      <c r="AB20" s="123">
        <v>7</v>
      </c>
      <c r="AC20" s="123">
        <v>7</v>
      </c>
      <c r="AZ20" s="123">
        <v>2</v>
      </c>
      <c r="BA20" s="123">
        <f>IF(AZ20=1,G20,0)</f>
        <v>0</v>
      </c>
      <c r="BB20" s="123">
        <f>IF(AZ20=2,G20,0)</f>
        <v>0</v>
      </c>
      <c r="BC20" s="123">
        <f>IF(AZ20=3,G20,0)</f>
        <v>0</v>
      </c>
      <c r="BD20" s="123">
        <f>IF(AZ20=4,G20,0)</f>
        <v>0</v>
      </c>
      <c r="BE20" s="123">
        <f>IF(AZ20=5,G20,0)</f>
        <v>0</v>
      </c>
      <c r="CZ20" s="123">
        <v>0</v>
      </c>
    </row>
    <row r="21" spans="1:57" ht="12.75">
      <c r="A21" s="157"/>
      <c r="B21" s="158" t="s">
        <v>66</v>
      </c>
      <c r="C21" s="159" t="str">
        <f>CONCATENATE(B18," ",C18)</f>
        <v>730 Ústřední vytápění</v>
      </c>
      <c r="D21" s="157"/>
      <c r="E21" s="160"/>
      <c r="F21" s="160"/>
      <c r="G21" s="161"/>
      <c r="O21" s="150">
        <v>4</v>
      </c>
      <c r="BA21" s="162">
        <f>SUM(BA18:BA20)</f>
        <v>0</v>
      </c>
      <c r="BB21" s="162">
        <f>SUM(BB18:BB20)</f>
        <v>0</v>
      </c>
      <c r="BC21" s="162">
        <f>SUM(BC18:BC20)</f>
        <v>0</v>
      </c>
      <c r="BD21" s="162">
        <f>SUM(BD18:BD20)</f>
        <v>0</v>
      </c>
      <c r="BE21" s="162">
        <f>SUM(BE18:BE20)</f>
        <v>0</v>
      </c>
    </row>
    <row r="22" spans="1:15" ht="12.75">
      <c r="A22" s="143" t="s">
        <v>65</v>
      </c>
      <c r="B22" s="144" t="s">
        <v>98</v>
      </c>
      <c r="C22" s="145" t="s">
        <v>99</v>
      </c>
      <c r="D22" s="146"/>
      <c r="E22" s="147"/>
      <c r="F22" s="147"/>
      <c r="G22" s="148"/>
      <c r="H22" s="149"/>
      <c r="I22" s="149"/>
      <c r="O22" s="150">
        <v>1</v>
      </c>
    </row>
    <row r="23" spans="1:104" ht="12.75">
      <c r="A23" s="151">
        <v>12</v>
      </c>
      <c r="B23" s="152" t="s">
        <v>100</v>
      </c>
      <c r="C23" s="153" t="s">
        <v>101</v>
      </c>
      <c r="D23" s="154" t="s">
        <v>102</v>
      </c>
      <c r="E23" s="155">
        <v>2</v>
      </c>
      <c r="F23" s="155"/>
      <c r="G23" s="156"/>
      <c r="O23" s="150">
        <v>2</v>
      </c>
      <c r="AA23" s="123">
        <v>3</v>
      </c>
      <c r="AB23" s="123">
        <v>7</v>
      </c>
      <c r="AC23" s="123" t="s">
        <v>100</v>
      </c>
      <c r="AZ23" s="123">
        <v>2</v>
      </c>
      <c r="BA23" s="123">
        <f aca="true" t="shared" si="5" ref="BA23:BA29">IF(AZ23=1,G23,0)</f>
        <v>0</v>
      </c>
      <c r="BB23" s="123">
        <f aca="true" t="shared" si="6" ref="BB23:BB29">IF(AZ23=2,G23,0)</f>
        <v>0</v>
      </c>
      <c r="BC23" s="123">
        <f aca="true" t="shared" si="7" ref="BC23:BC29">IF(AZ23=3,G23,0)</f>
        <v>0</v>
      </c>
      <c r="BD23" s="123">
        <f aca="true" t="shared" si="8" ref="BD23:BD29">IF(AZ23=4,G23,0)</f>
        <v>0</v>
      </c>
      <c r="BE23" s="123">
        <f aca="true" t="shared" si="9" ref="BE23:BE29">IF(AZ23=5,G23,0)</f>
        <v>0</v>
      </c>
      <c r="CZ23" s="123">
        <v>0</v>
      </c>
    </row>
    <row r="24" spans="1:104" ht="12.75">
      <c r="A24" s="151">
        <v>13</v>
      </c>
      <c r="B24" s="152" t="s">
        <v>103</v>
      </c>
      <c r="C24" s="153" t="s">
        <v>104</v>
      </c>
      <c r="D24" s="154" t="s">
        <v>102</v>
      </c>
      <c r="E24" s="155">
        <v>2</v>
      </c>
      <c r="F24" s="155"/>
      <c r="G24" s="156"/>
      <c r="O24" s="150">
        <v>2</v>
      </c>
      <c r="AA24" s="123">
        <v>3</v>
      </c>
      <c r="AB24" s="123">
        <v>7</v>
      </c>
      <c r="AC24" s="123" t="s">
        <v>103</v>
      </c>
      <c r="AZ24" s="123">
        <v>2</v>
      </c>
      <c r="BA24" s="123">
        <f t="shared" si="5"/>
        <v>0</v>
      </c>
      <c r="BB24" s="123">
        <f t="shared" si="6"/>
        <v>0</v>
      </c>
      <c r="BC24" s="123">
        <f t="shared" si="7"/>
        <v>0</v>
      </c>
      <c r="BD24" s="123">
        <f t="shared" si="8"/>
        <v>0</v>
      </c>
      <c r="BE24" s="123">
        <f t="shared" si="9"/>
        <v>0</v>
      </c>
      <c r="CZ24" s="123">
        <v>0</v>
      </c>
    </row>
    <row r="25" spans="1:104" ht="12.75">
      <c r="A25" s="151">
        <v>14</v>
      </c>
      <c r="B25" s="152" t="s">
        <v>105</v>
      </c>
      <c r="C25" s="153" t="s">
        <v>106</v>
      </c>
      <c r="D25" s="154" t="s">
        <v>78</v>
      </c>
      <c r="E25" s="155">
        <v>2</v>
      </c>
      <c r="F25" s="155"/>
      <c r="G25" s="156"/>
      <c r="O25" s="150">
        <v>2</v>
      </c>
      <c r="AA25" s="123">
        <v>1</v>
      </c>
      <c r="AB25" s="123">
        <v>7</v>
      </c>
      <c r="AC25" s="123">
        <v>7</v>
      </c>
      <c r="AZ25" s="123">
        <v>2</v>
      </c>
      <c r="BA25" s="123">
        <f t="shared" si="5"/>
        <v>0</v>
      </c>
      <c r="BB25" s="123">
        <f t="shared" si="6"/>
        <v>0</v>
      </c>
      <c r="BC25" s="123">
        <f t="shared" si="7"/>
        <v>0</v>
      </c>
      <c r="BD25" s="123">
        <f t="shared" si="8"/>
        <v>0</v>
      </c>
      <c r="BE25" s="123">
        <f t="shared" si="9"/>
        <v>0</v>
      </c>
      <c r="CZ25" s="123">
        <v>0</v>
      </c>
    </row>
    <row r="26" spans="1:104" ht="22.5">
      <c r="A26" s="151">
        <v>15</v>
      </c>
      <c r="B26" s="152" t="s">
        <v>107</v>
      </c>
      <c r="C26" s="153" t="s">
        <v>108</v>
      </c>
      <c r="D26" s="154" t="s">
        <v>109</v>
      </c>
      <c r="E26" s="155">
        <v>1</v>
      </c>
      <c r="F26" s="155"/>
      <c r="G26" s="156"/>
      <c r="O26" s="150">
        <v>2</v>
      </c>
      <c r="AA26" s="123">
        <v>3</v>
      </c>
      <c r="AB26" s="123">
        <v>7</v>
      </c>
      <c r="AC26" s="123" t="s">
        <v>107</v>
      </c>
      <c r="AZ26" s="123">
        <v>2</v>
      </c>
      <c r="BA26" s="123">
        <f t="shared" si="5"/>
        <v>0</v>
      </c>
      <c r="BB26" s="123">
        <f t="shared" si="6"/>
        <v>0</v>
      </c>
      <c r="BC26" s="123">
        <f t="shared" si="7"/>
        <v>0</v>
      </c>
      <c r="BD26" s="123">
        <f t="shared" si="8"/>
        <v>0</v>
      </c>
      <c r="BE26" s="123">
        <f t="shared" si="9"/>
        <v>0</v>
      </c>
      <c r="CZ26" s="123">
        <v>0</v>
      </c>
    </row>
    <row r="27" spans="1:104" ht="22.5">
      <c r="A27" s="151">
        <v>16</v>
      </c>
      <c r="B27" s="152" t="s">
        <v>110</v>
      </c>
      <c r="C27" s="153" t="s">
        <v>111</v>
      </c>
      <c r="D27" s="154" t="s">
        <v>109</v>
      </c>
      <c r="E27" s="155">
        <v>1</v>
      </c>
      <c r="F27" s="155"/>
      <c r="G27" s="156"/>
      <c r="O27" s="150">
        <v>2</v>
      </c>
      <c r="AA27" s="123">
        <v>3</v>
      </c>
      <c r="AB27" s="123">
        <v>7</v>
      </c>
      <c r="AC27" s="123" t="s">
        <v>110</v>
      </c>
      <c r="AZ27" s="123">
        <v>2</v>
      </c>
      <c r="BA27" s="123">
        <f t="shared" si="5"/>
        <v>0</v>
      </c>
      <c r="BB27" s="123">
        <f t="shared" si="6"/>
        <v>0</v>
      </c>
      <c r="BC27" s="123">
        <f t="shared" si="7"/>
        <v>0</v>
      </c>
      <c r="BD27" s="123">
        <f t="shared" si="8"/>
        <v>0</v>
      </c>
      <c r="BE27" s="123">
        <f t="shared" si="9"/>
        <v>0</v>
      </c>
      <c r="CZ27" s="123">
        <v>0</v>
      </c>
    </row>
    <row r="28" spans="1:104" ht="12.75">
      <c r="A28" s="151">
        <v>17</v>
      </c>
      <c r="B28" s="152" t="s">
        <v>112</v>
      </c>
      <c r="C28" s="153" t="s">
        <v>113</v>
      </c>
      <c r="D28" s="154" t="s">
        <v>102</v>
      </c>
      <c r="E28" s="155">
        <v>2</v>
      </c>
      <c r="F28" s="155"/>
      <c r="G28" s="156"/>
      <c r="O28" s="150">
        <v>2</v>
      </c>
      <c r="AA28" s="123">
        <v>1</v>
      </c>
      <c r="AB28" s="123">
        <v>7</v>
      </c>
      <c r="AC28" s="123">
        <v>7</v>
      </c>
      <c r="AZ28" s="123">
        <v>2</v>
      </c>
      <c r="BA28" s="123">
        <f t="shared" si="5"/>
        <v>0</v>
      </c>
      <c r="BB28" s="123">
        <f t="shared" si="6"/>
        <v>0</v>
      </c>
      <c r="BC28" s="123">
        <f t="shared" si="7"/>
        <v>0</v>
      </c>
      <c r="BD28" s="123">
        <f t="shared" si="8"/>
        <v>0</v>
      </c>
      <c r="BE28" s="123">
        <f t="shared" si="9"/>
        <v>0</v>
      </c>
      <c r="CZ28" s="123">
        <v>0.00014</v>
      </c>
    </row>
    <row r="29" spans="1:104" ht="12.75">
      <c r="A29" s="151">
        <v>18</v>
      </c>
      <c r="B29" s="152" t="s">
        <v>114</v>
      </c>
      <c r="C29" s="153" t="s">
        <v>115</v>
      </c>
      <c r="D29" s="154" t="s">
        <v>54</v>
      </c>
      <c r="E29" s="155"/>
      <c r="F29" s="155"/>
      <c r="G29" s="156"/>
      <c r="O29" s="150">
        <v>2</v>
      </c>
      <c r="AA29" s="123">
        <v>12</v>
      </c>
      <c r="AB29" s="123">
        <v>7</v>
      </c>
      <c r="AC29" s="123">
        <v>18</v>
      </c>
      <c r="AZ29" s="123">
        <v>2</v>
      </c>
      <c r="BA29" s="123">
        <f t="shared" si="5"/>
        <v>0</v>
      </c>
      <c r="BB29" s="123">
        <f t="shared" si="6"/>
        <v>0</v>
      </c>
      <c r="BC29" s="123">
        <f t="shared" si="7"/>
        <v>0</v>
      </c>
      <c r="BD29" s="123">
        <f t="shared" si="8"/>
        <v>0</v>
      </c>
      <c r="BE29" s="123">
        <f t="shared" si="9"/>
        <v>0</v>
      </c>
      <c r="CZ29" s="123">
        <v>5</v>
      </c>
    </row>
    <row r="30" spans="1:57" ht="12.75">
      <c r="A30" s="157"/>
      <c r="B30" s="158" t="s">
        <v>66</v>
      </c>
      <c r="C30" s="159" t="str">
        <f>CONCATENATE(B22," ",C22)</f>
        <v>732 Strojovny</v>
      </c>
      <c r="D30" s="157"/>
      <c r="E30" s="160"/>
      <c r="F30" s="160"/>
      <c r="G30" s="161"/>
      <c r="O30" s="150">
        <v>4</v>
      </c>
      <c r="BA30" s="162">
        <f>SUM(BA22:BA29)</f>
        <v>0</v>
      </c>
      <c r="BB30" s="162">
        <f>SUM(BB22:BB29)</f>
        <v>0</v>
      </c>
      <c r="BC30" s="162">
        <f>SUM(BC22:BC29)</f>
        <v>0</v>
      </c>
      <c r="BD30" s="162">
        <f>SUM(BD22:BD29)</f>
        <v>0</v>
      </c>
      <c r="BE30" s="162">
        <f>SUM(BE22:BE29)</f>
        <v>0</v>
      </c>
    </row>
    <row r="31" spans="1:15" ht="12.75">
      <c r="A31" s="143" t="s">
        <v>65</v>
      </c>
      <c r="B31" s="144" t="s">
        <v>116</v>
      </c>
      <c r="C31" s="145" t="s">
        <v>117</v>
      </c>
      <c r="D31" s="146"/>
      <c r="E31" s="147"/>
      <c r="F31" s="147"/>
      <c r="G31" s="148"/>
      <c r="H31" s="149"/>
      <c r="I31" s="149"/>
      <c r="O31" s="150">
        <v>1</v>
      </c>
    </row>
    <row r="32" spans="1:104" ht="12.75">
      <c r="A32" s="151">
        <v>19</v>
      </c>
      <c r="B32" s="152" t="s">
        <v>118</v>
      </c>
      <c r="C32" s="153" t="s">
        <v>119</v>
      </c>
      <c r="D32" s="154" t="s">
        <v>78</v>
      </c>
      <c r="E32" s="155">
        <v>2</v>
      </c>
      <c r="F32" s="155"/>
      <c r="G32" s="156"/>
      <c r="O32" s="150">
        <v>2</v>
      </c>
      <c r="AA32" s="123">
        <v>1</v>
      </c>
      <c r="AB32" s="123">
        <v>7</v>
      </c>
      <c r="AC32" s="123">
        <v>7</v>
      </c>
      <c r="AZ32" s="123">
        <v>2</v>
      </c>
      <c r="BA32" s="123">
        <f aca="true" t="shared" si="10" ref="BA32:BA38">IF(AZ32=1,G32,0)</f>
        <v>0</v>
      </c>
      <c r="BB32" s="123">
        <f aca="true" t="shared" si="11" ref="BB32:BB38">IF(AZ32=2,G32,0)</f>
        <v>0</v>
      </c>
      <c r="BC32" s="123">
        <f aca="true" t="shared" si="12" ref="BC32:BC38">IF(AZ32=3,G32,0)</f>
        <v>0</v>
      </c>
      <c r="BD32" s="123">
        <f aca="true" t="shared" si="13" ref="BD32:BD38">IF(AZ32=4,G32,0)</f>
        <v>0</v>
      </c>
      <c r="BE32" s="123">
        <f aca="true" t="shared" si="14" ref="BE32:BE38">IF(AZ32=5,G32,0)</f>
        <v>0</v>
      </c>
      <c r="CZ32" s="123">
        <v>0.00571</v>
      </c>
    </row>
    <row r="33" spans="1:104" ht="12.75">
      <c r="A33" s="151">
        <v>20</v>
      </c>
      <c r="B33" s="152" t="s">
        <v>120</v>
      </c>
      <c r="C33" s="153" t="s">
        <v>121</v>
      </c>
      <c r="D33" s="154" t="s">
        <v>78</v>
      </c>
      <c r="E33" s="155">
        <v>1</v>
      </c>
      <c r="F33" s="155"/>
      <c r="G33" s="156"/>
      <c r="O33" s="150">
        <v>2</v>
      </c>
      <c r="AA33" s="123">
        <v>1</v>
      </c>
      <c r="AB33" s="123">
        <v>7</v>
      </c>
      <c r="AC33" s="123">
        <v>7</v>
      </c>
      <c r="AZ33" s="123">
        <v>2</v>
      </c>
      <c r="BA33" s="123">
        <f t="shared" si="10"/>
        <v>0</v>
      </c>
      <c r="BB33" s="123">
        <f t="shared" si="11"/>
        <v>0</v>
      </c>
      <c r="BC33" s="123">
        <f t="shared" si="12"/>
        <v>0</v>
      </c>
      <c r="BD33" s="123">
        <f t="shared" si="13"/>
        <v>0</v>
      </c>
      <c r="BE33" s="123">
        <f t="shared" si="14"/>
        <v>0</v>
      </c>
      <c r="CZ33" s="123">
        <v>0.00589</v>
      </c>
    </row>
    <row r="34" spans="1:104" ht="12.75">
      <c r="A34" s="151">
        <v>21</v>
      </c>
      <c r="B34" s="152" t="s">
        <v>122</v>
      </c>
      <c r="C34" s="153" t="s">
        <v>123</v>
      </c>
      <c r="D34" s="154" t="s">
        <v>78</v>
      </c>
      <c r="E34" s="155">
        <v>25</v>
      </c>
      <c r="F34" s="155"/>
      <c r="G34" s="156"/>
      <c r="O34" s="150">
        <v>2</v>
      </c>
      <c r="AA34" s="123">
        <v>1</v>
      </c>
      <c r="AB34" s="123">
        <v>7</v>
      </c>
      <c r="AC34" s="123">
        <v>7</v>
      </c>
      <c r="AZ34" s="123">
        <v>2</v>
      </c>
      <c r="BA34" s="123">
        <f t="shared" si="10"/>
        <v>0</v>
      </c>
      <c r="BB34" s="123">
        <f t="shared" si="11"/>
        <v>0</v>
      </c>
      <c r="BC34" s="123">
        <f t="shared" si="12"/>
        <v>0</v>
      </c>
      <c r="BD34" s="123">
        <f t="shared" si="13"/>
        <v>0</v>
      </c>
      <c r="BE34" s="123">
        <f t="shared" si="14"/>
        <v>0</v>
      </c>
      <c r="CZ34" s="123">
        <v>0.00673</v>
      </c>
    </row>
    <row r="35" spans="1:104" ht="12.75">
      <c r="A35" s="151">
        <v>22</v>
      </c>
      <c r="B35" s="152" t="s">
        <v>124</v>
      </c>
      <c r="C35" s="153" t="s">
        <v>125</v>
      </c>
      <c r="D35" s="154" t="s">
        <v>78</v>
      </c>
      <c r="E35" s="155">
        <v>28</v>
      </c>
      <c r="F35" s="155"/>
      <c r="G35" s="156"/>
      <c r="O35" s="150">
        <v>2</v>
      </c>
      <c r="AA35" s="123">
        <v>1</v>
      </c>
      <c r="AB35" s="123">
        <v>7</v>
      </c>
      <c r="AC35" s="123">
        <v>7</v>
      </c>
      <c r="AZ35" s="123">
        <v>2</v>
      </c>
      <c r="BA35" s="123">
        <f t="shared" si="10"/>
        <v>0</v>
      </c>
      <c r="BB35" s="123">
        <f t="shared" si="11"/>
        <v>0</v>
      </c>
      <c r="BC35" s="123">
        <f t="shared" si="12"/>
        <v>0</v>
      </c>
      <c r="BD35" s="123">
        <f t="shared" si="13"/>
        <v>0</v>
      </c>
      <c r="BE35" s="123">
        <f t="shared" si="14"/>
        <v>0</v>
      </c>
      <c r="CZ35" s="123">
        <v>0.00791</v>
      </c>
    </row>
    <row r="36" spans="1:104" ht="12.75">
      <c r="A36" s="151">
        <v>23</v>
      </c>
      <c r="B36" s="152" t="s">
        <v>126</v>
      </c>
      <c r="C36" s="153" t="s">
        <v>127</v>
      </c>
      <c r="D36" s="154" t="s">
        <v>78</v>
      </c>
      <c r="E36" s="155">
        <v>34</v>
      </c>
      <c r="F36" s="155"/>
      <c r="G36" s="156"/>
      <c r="O36" s="150">
        <v>2</v>
      </c>
      <c r="AA36" s="123">
        <v>1</v>
      </c>
      <c r="AB36" s="123">
        <v>7</v>
      </c>
      <c r="AC36" s="123">
        <v>7</v>
      </c>
      <c r="AZ36" s="123">
        <v>2</v>
      </c>
      <c r="BA36" s="123">
        <f t="shared" si="10"/>
        <v>0</v>
      </c>
      <c r="BB36" s="123">
        <f t="shared" si="11"/>
        <v>0</v>
      </c>
      <c r="BC36" s="123">
        <f t="shared" si="12"/>
        <v>0</v>
      </c>
      <c r="BD36" s="123">
        <f t="shared" si="13"/>
        <v>0</v>
      </c>
      <c r="BE36" s="123">
        <f t="shared" si="14"/>
        <v>0</v>
      </c>
      <c r="CZ36" s="123">
        <v>0.00811</v>
      </c>
    </row>
    <row r="37" spans="1:104" ht="12.75">
      <c r="A37" s="151">
        <v>24</v>
      </c>
      <c r="B37" s="152" t="s">
        <v>128</v>
      </c>
      <c r="C37" s="153" t="s">
        <v>129</v>
      </c>
      <c r="D37" s="154" t="s">
        <v>78</v>
      </c>
      <c r="E37" s="155">
        <v>90</v>
      </c>
      <c r="F37" s="155"/>
      <c r="G37" s="156"/>
      <c r="O37" s="150">
        <v>2</v>
      </c>
      <c r="AA37" s="123">
        <v>1</v>
      </c>
      <c r="AB37" s="123">
        <v>7</v>
      </c>
      <c r="AC37" s="123">
        <v>7</v>
      </c>
      <c r="AZ37" s="123">
        <v>2</v>
      </c>
      <c r="BA37" s="123">
        <f t="shared" si="10"/>
        <v>0</v>
      </c>
      <c r="BB37" s="123">
        <f t="shared" si="11"/>
        <v>0</v>
      </c>
      <c r="BC37" s="123">
        <f t="shared" si="12"/>
        <v>0</v>
      </c>
      <c r="BD37" s="123">
        <f t="shared" si="13"/>
        <v>0</v>
      </c>
      <c r="BE37" s="123">
        <f t="shared" si="14"/>
        <v>0</v>
      </c>
      <c r="CZ37" s="123">
        <v>0.00604</v>
      </c>
    </row>
    <row r="38" spans="1:104" ht="12.75">
      <c r="A38" s="151">
        <v>25</v>
      </c>
      <c r="B38" s="152" t="s">
        <v>130</v>
      </c>
      <c r="C38" s="153" t="s">
        <v>131</v>
      </c>
      <c r="D38" s="154" t="s">
        <v>54</v>
      </c>
      <c r="E38" s="155"/>
      <c r="F38" s="155"/>
      <c r="G38" s="156"/>
      <c r="O38" s="150">
        <v>2</v>
      </c>
      <c r="AA38" s="123">
        <v>12</v>
      </c>
      <c r="AB38" s="123">
        <v>7</v>
      </c>
      <c r="AC38" s="123">
        <v>25</v>
      </c>
      <c r="AZ38" s="123">
        <v>2</v>
      </c>
      <c r="BA38" s="123">
        <f t="shared" si="10"/>
        <v>0</v>
      </c>
      <c r="BB38" s="123">
        <f t="shared" si="11"/>
        <v>0</v>
      </c>
      <c r="BC38" s="123">
        <f t="shared" si="12"/>
        <v>0</v>
      </c>
      <c r="BD38" s="123">
        <f t="shared" si="13"/>
        <v>0</v>
      </c>
      <c r="BE38" s="123">
        <f t="shared" si="14"/>
        <v>0</v>
      </c>
      <c r="CZ38" s="123">
        <v>5</v>
      </c>
    </row>
    <row r="39" spans="1:57" ht="12.75">
      <c r="A39" s="157"/>
      <c r="B39" s="158" t="s">
        <v>66</v>
      </c>
      <c r="C39" s="159" t="str">
        <f>CONCATENATE(B31," ",C31)</f>
        <v>733 Rozvod potrubí</v>
      </c>
      <c r="D39" s="157"/>
      <c r="E39" s="160"/>
      <c r="F39" s="160"/>
      <c r="G39" s="161"/>
      <c r="O39" s="150">
        <v>4</v>
      </c>
      <c r="BA39" s="162">
        <f>SUM(BA31:BA38)</f>
        <v>0</v>
      </c>
      <c r="BB39" s="162">
        <f>SUM(BB31:BB38)</f>
        <v>0</v>
      </c>
      <c r="BC39" s="162">
        <f>SUM(BC31:BC38)</f>
        <v>0</v>
      </c>
      <c r="BD39" s="162">
        <f>SUM(BD31:BD38)</f>
        <v>0</v>
      </c>
      <c r="BE39" s="162">
        <f>SUM(BE31:BE38)</f>
        <v>0</v>
      </c>
    </row>
    <row r="40" spans="1:15" ht="12.75">
      <c r="A40" s="143" t="s">
        <v>65</v>
      </c>
      <c r="B40" s="144" t="s">
        <v>132</v>
      </c>
      <c r="C40" s="145" t="s">
        <v>133</v>
      </c>
      <c r="D40" s="146"/>
      <c r="E40" s="147"/>
      <c r="F40" s="147"/>
      <c r="G40" s="148"/>
      <c r="H40" s="149"/>
      <c r="I40" s="149"/>
      <c r="O40" s="150">
        <v>1</v>
      </c>
    </row>
    <row r="41" spans="1:104" ht="22.5">
      <c r="A41" s="151">
        <v>26</v>
      </c>
      <c r="B41" s="152" t="s">
        <v>134</v>
      </c>
      <c r="C41" s="153" t="s">
        <v>135</v>
      </c>
      <c r="D41" s="154" t="s">
        <v>102</v>
      </c>
      <c r="E41" s="155">
        <v>1</v>
      </c>
      <c r="F41" s="155"/>
      <c r="G41" s="156"/>
      <c r="O41" s="150">
        <v>2</v>
      </c>
      <c r="AA41" s="123">
        <v>3</v>
      </c>
      <c r="AB41" s="123">
        <v>7</v>
      </c>
      <c r="AC41" s="123" t="s">
        <v>134</v>
      </c>
      <c r="AZ41" s="123">
        <v>2</v>
      </c>
      <c r="BA41" s="123">
        <f aca="true" t="shared" si="15" ref="BA41:BA64">IF(AZ41=1,G41,0)</f>
        <v>0</v>
      </c>
      <c r="BB41" s="123">
        <f aca="true" t="shared" si="16" ref="BB41:BB64">IF(AZ41=2,G41,0)</f>
        <v>0</v>
      </c>
      <c r="BC41" s="123">
        <f aca="true" t="shared" si="17" ref="BC41:BC64">IF(AZ41=3,G41,0)</f>
        <v>0</v>
      </c>
      <c r="BD41" s="123">
        <f aca="true" t="shared" si="18" ref="BD41:BD64">IF(AZ41=4,G41,0)</f>
        <v>0</v>
      </c>
      <c r="BE41" s="123">
        <f aca="true" t="shared" si="19" ref="BE41:BE64">IF(AZ41=5,G41,0)</f>
        <v>0</v>
      </c>
      <c r="CZ41" s="123">
        <v>0</v>
      </c>
    </row>
    <row r="42" spans="1:104" ht="22.5">
      <c r="A42" s="151">
        <v>27</v>
      </c>
      <c r="B42" s="152" t="s">
        <v>136</v>
      </c>
      <c r="C42" s="153" t="s">
        <v>137</v>
      </c>
      <c r="D42" s="154" t="s">
        <v>102</v>
      </c>
      <c r="E42" s="155">
        <v>1</v>
      </c>
      <c r="F42" s="155"/>
      <c r="G42" s="156"/>
      <c r="O42" s="150">
        <v>2</v>
      </c>
      <c r="AA42" s="123">
        <v>3</v>
      </c>
      <c r="AB42" s="123">
        <v>7</v>
      </c>
      <c r="AC42" s="123" t="s">
        <v>136</v>
      </c>
      <c r="AZ42" s="123">
        <v>2</v>
      </c>
      <c r="BA42" s="123">
        <f t="shared" si="15"/>
        <v>0</v>
      </c>
      <c r="BB42" s="123">
        <f t="shared" si="16"/>
        <v>0</v>
      </c>
      <c r="BC42" s="123">
        <f t="shared" si="17"/>
        <v>0</v>
      </c>
      <c r="BD42" s="123">
        <f t="shared" si="18"/>
        <v>0</v>
      </c>
      <c r="BE42" s="123">
        <f t="shared" si="19"/>
        <v>0</v>
      </c>
      <c r="CZ42" s="123">
        <v>0</v>
      </c>
    </row>
    <row r="43" spans="1:104" ht="12.75">
      <c r="A43" s="151">
        <v>28</v>
      </c>
      <c r="B43" s="152" t="s">
        <v>138</v>
      </c>
      <c r="C43" s="153" t="s">
        <v>139</v>
      </c>
      <c r="D43" s="154" t="s">
        <v>109</v>
      </c>
      <c r="E43" s="155">
        <v>2</v>
      </c>
      <c r="F43" s="155"/>
      <c r="G43" s="156"/>
      <c r="O43" s="150">
        <v>2</v>
      </c>
      <c r="AA43" s="123">
        <v>1</v>
      </c>
      <c r="AB43" s="123">
        <v>7</v>
      </c>
      <c r="AC43" s="123">
        <v>7</v>
      </c>
      <c r="AZ43" s="123">
        <v>2</v>
      </c>
      <c r="BA43" s="123">
        <f t="shared" si="15"/>
        <v>0</v>
      </c>
      <c r="BB43" s="123">
        <f t="shared" si="16"/>
        <v>0</v>
      </c>
      <c r="BC43" s="123">
        <f t="shared" si="17"/>
        <v>0</v>
      </c>
      <c r="BD43" s="123">
        <f t="shared" si="18"/>
        <v>0</v>
      </c>
      <c r="BE43" s="123">
        <f t="shared" si="19"/>
        <v>0</v>
      </c>
      <c r="CZ43" s="123">
        <v>5E-05</v>
      </c>
    </row>
    <row r="44" spans="1:104" ht="12.75">
      <c r="A44" s="151">
        <v>29</v>
      </c>
      <c r="B44" s="152" t="s">
        <v>140</v>
      </c>
      <c r="C44" s="153" t="s">
        <v>141</v>
      </c>
      <c r="D44" s="154" t="s">
        <v>102</v>
      </c>
      <c r="E44" s="155">
        <v>1</v>
      </c>
      <c r="F44" s="155"/>
      <c r="G44" s="156"/>
      <c r="O44" s="150">
        <v>2</v>
      </c>
      <c r="AA44" s="123">
        <v>3</v>
      </c>
      <c r="AB44" s="123">
        <v>7</v>
      </c>
      <c r="AC44" s="123" t="s">
        <v>140</v>
      </c>
      <c r="AZ44" s="123">
        <v>2</v>
      </c>
      <c r="BA44" s="123">
        <f t="shared" si="15"/>
        <v>0</v>
      </c>
      <c r="BB44" s="123">
        <f t="shared" si="16"/>
        <v>0</v>
      </c>
      <c r="BC44" s="123">
        <f t="shared" si="17"/>
        <v>0</v>
      </c>
      <c r="BD44" s="123">
        <f t="shared" si="18"/>
        <v>0</v>
      </c>
      <c r="BE44" s="123">
        <f t="shared" si="19"/>
        <v>0</v>
      </c>
      <c r="CZ44" s="123">
        <v>0</v>
      </c>
    </row>
    <row r="45" spans="1:104" ht="12.75">
      <c r="A45" s="151">
        <v>30</v>
      </c>
      <c r="B45" s="152" t="s">
        <v>142</v>
      </c>
      <c r="C45" s="153" t="s">
        <v>143</v>
      </c>
      <c r="D45" s="154" t="s">
        <v>102</v>
      </c>
      <c r="E45" s="155">
        <v>1</v>
      </c>
      <c r="F45" s="155"/>
      <c r="G45" s="156"/>
      <c r="O45" s="150">
        <v>2</v>
      </c>
      <c r="AA45" s="123">
        <v>3</v>
      </c>
      <c r="AB45" s="123">
        <v>7</v>
      </c>
      <c r="AC45" s="123" t="s">
        <v>142</v>
      </c>
      <c r="AZ45" s="123">
        <v>2</v>
      </c>
      <c r="BA45" s="123">
        <f t="shared" si="15"/>
        <v>0</v>
      </c>
      <c r="BB45" s="123">
        <f t="shared" si="16"/>
        <v>0</v>
      </c>
      <c r="BC45" s="123">
        <f t="shared" si="17"/>
        <v>0</v>
      </c>
      <c r="BD45" s="123">
        <f t="shared" si="18"/>
        <v>0</v>
      </c>
      <c r="BE45" s="123">
        <f t="shared" si="19"/>
        <v>0</v>
      </c>
      <c r="CZ45" s="123">
        <v>0</v>
      </c>
    </row>
    <row r="46" spans="1:104" ht="12.75">
      <c r="A46" s="151">
        <v>31</v>
      </c>
      <c r="B46" s="152" t="s">
        <v>144</v>
      </c>
      <c r="C46" s="153" t="s">
        <v>145</v>
      </c>
      <c r="D46" s="154" t="s">
        <v>102</v>
      </c>
      <c r="E46" s="155">
        <v>2</v>
      </c>
      <c r="F46" s="155"/>
      <c r="G46" s="156"/>
      <c r="O46" s="150">
        <v>2</v>
      </c>
      <c r="AA46" s="123">
        <v>1</v>
      </c>
      <c r="AB46" s="123">
        <v>7</v>
      </c>
      <c r="AC46" s="123">
        <v>7</v>
      </c>
      <c r="AZ46" s="123">
        <v>2</v>
      </c>
      <c r="BA46" s="123">
        <f t="shared" si="15"/>
        <v>0</v>
      </c>
      <c r="BB46" s="123">
        <f t="shared" si="16"/>
        <v>0</v>
      </c>
      <c r="BC46" s="123">
        <f t="shared" si="17"/>
        <v>0</v>
      </c>
      <c r="BD46" s="123">
        <f t="shared" si="18"/>
        <v>0</v>
      </c>
      <c r="BE46" s="123">
        <f t="shared" si="19"/>
        <v>0</v>
      </c>
      <c r="CZ46" s="123">
        <v>0</v>
      </c>
    </row>
    <row r="47" spans="1:104" ht="12.75">
      <c r="A47" s="151">
        <v>32</v>
      </c>
      <c r="B47" s="152" t="s">
        <v>146</v>
      </c>
      <c r="C47" s="153" t="s">
        <v>147</v>
      </c>
      <c r="D47" s="154" t="s">
        <v>109</v>
      </c>
      <c r="E47" s="155">
        <v>1</v>
      </c>
      <c r="F47" s="155"/>
      <c r="G47" s="156"/>
      <c r="O47" s="150">
        <v>2</v>
      </c>
      <c r="AA47" s="123">
        <v>3</v>
      </c>
      <c r="AB47" s="123">
        <v>7</v>
      </c>
      <c r="AC47" s="123">
        <v>734151020</v>
      </c>
      <c r="AZ47" s="123">
        <v>2</v>
      </c>
      <c r="BA47" s="123">
        <f t="shared" si="15"/>
        <v>0</v>
      </c>
      <c r="BB47" s="123">
        <f t="shared" si="16"/>
        <v>0</v>
      </c>
      <c r="BC47" s="123">
        <f t="shared" si="17"/>
        <v>0</v>
      </c>
      <c r="BD47" s="123">
        <f t="shared" si="18"/>
        <v>0</v>
      </c>
      <c r="BE47" s="123">
        <f t="shared" si="19"/>
        <v>0</v>
      </c>
      <c r="CZ47" s="123">
        <v>0</v>
      </c>
    </row>
    <row r="48" spans="1:104" ht="12.75">
      <c r="A48" s="151">
        <v>33</v>
      </c>
      <c r="B48" s="152" t="s">
        <v>148</v>
      </c>
      <c r="C48" s="153" t="s">
        <v>149</v>
      </c>
      <c r="D48" s="154" t="s">
        <v>109</v>
      </c>
      <c r="E48" s="155">
        <v>1</v>
      </c>
      <c r="F48" s="155"/>
      <c r="G48" s="156"/>
      <c r="O48" s="150">
        <v>2</v>
      </c>
      <c r="AA48" s="123">
        <v>3</v>
      </c>
      <c r="AB48" s="123">
        <v>7</v>
      </c>
      <c r="AC48" s="123">
        <v>734151225</v>
      </c>
      <c r="AZ48" s="123">
        <v>2</v>
      </c>
      <c r="BA48" s="123">
        <f t="shared" si="15"/>
        <v>0</v>
      </c>
      <c r="BB48" s="123">
        <f t="shared" si="16"/>
        <v>0</v>
      </c>
      <c r="BC48" s="123">
        <f t="shared" si="17"/>
        <v>0</v>
      </c>
      <c r="BD48" s="123">
        <f t="shared" si="18"/>
        <v>0</v>
      </c>
      <c r="BE48" s="123">
        <f t="shared" si="19"/>
        <v>0</v>
      </c>
      <c r="CZ48" s="123">
        <v>0</v>
      </c>
    </row>
    <row r="49" spans="1:104" ht="12.75">
      <c r="A49" s="151">
        <v>34</v>
      </c>
      <c r="B49" s="152" t="s">
        <v>150</v>
      </c>
      <c r="C49" s="153" t="s">
        <v>151</v>
      </c>
      <c r="D49" s="154" t="s">
        <v>109</v>
      </c>
      <c r="E49" s="155">
        <v>1</v>
      </c>
      <c r="F49" s="155"/>
      <c r="G49" s="156"/>
      <c r="O49" s="150">
        <v>2</v>
      </c>
      <c r="AA49" s="123">
        <v>1</v>
      </c>
      <c r="AB49" s="123">
        <v>7</v>
      </c>
      <c r="AC49" s="123">
        <v>7</v>
      </c>
      <c r="AZ49" s="123">
        <v>2</v>
      </c>
      <c r="BA49" s="123">
        <f t="shared" si="15"/>
        <v>0</v>
      </c>
      <c r="BB49" s="123">
        <f t="shared" si="16"/>
        <v>0</v>
      </c>
      <c r="BC49" s="123">
        <f t="shared" si="17"/>
        <v>0</v>
      </c>
      <c r="BD49" s="123">
        <f t="shared" si="18"/>
        <v>0</v>
      </c>
      <c r="BE49" s="123">
        <f t="shared" si="19"/>
        <v>0</v>
      </c>
      <c r="CZ49" s="123">
        <v>3E-05</v>
      </c>
    </row>
    <row r="50" spans="1:104" ht="12.75">
      <c r="A50" s="151">
        <v>35</v>
      </c>
      <c r="B50" s="152" t="s">
        <v>152</v>
      </c>
      <c r="C50" s="153" t="s">
        <v>153</v>
      </c>
      <c r="D50" s="154" t="s">
        <v>109</v>
      </c>
      <c r="E50" s="155">
        <v>1</v>
      </c>
      <c r="F50" s="155"/>
      <c r="G50" s="156"/>
      <c r="O50" s="150">
        <v>2</v>
      </c>
      <c r="AA50" s="123">
        <v>1</v>
      </c>
      <c r="AB50" s="123">
        <v>7</v>
      </c>
      <c r="AC50" s="123">
        <v>7</v>
      </c>
      <c r="AZ50" s="123">
        <v>2</v>
      </c>
      <c r="BA50" s="123">
        <f t="shared" si="15"/>
        <v>0</v>
      </c>
      <c r="BB50" s="123">
        <f t="shared" si="16"/>
        <v>0</v>
      </c>
      <c r="BC50" s="123">
        <f t="shared" si="17"/>
        <v>0</v>
      </c>
      <c r="BD50" s="123">
        <f t="shared" si="18"/>
        <v>0</v>
      </c>
      <c r="BE50" s="123">
        <f t="shared" si="19"/>
        <v>0</v>
      </c>
      <c r="CZ50" s="123">
        <v>3E-05</v>
      </c>
    </row>
    <row r="51" spans="1:104" ht="22.5">
      <c r="A51" s="151">
        <v>36</v>
      </c>
      <c r="B51" s="152" t="s">
        <v>154</v>
      </c>
      <c r="C51" s="153" t="s">
        <v>155</v>
      </c>
      <c r="D51" s="154" t="s">
        <v>109</v>
      </c>
      <c r="E51" s="155">
        <v>8</v>
      </c>
      <c r="F51" s="155"/>
      <c r="G51" s="156"/>
      <c r="O51" s="150">
        <v>2</v>
      </c>
      <c r="AA51" s="123">
        <v>1</v>
      </c>
      <c r="AB51" s="123">
        <v>7</v>
      </c>
      <c r="AC51" s="123">
        <v>7</v>
      </c>
      <c r="AZ51" s="123">
        <v>2</v>
      </c>
      <c r="BA51" s="123">
        <f t="shared" si="15"/>
        <v>0</v>
      </c>
      <c r="BB51" s="123">
        <f t="shared" si="16"/>
        <v>0</v>
      </c>
      <c r="BC51" s="123">
        <f t="shared" si="17"/>
        <v>0</v>
      </c>
      <c r="BD51" s="123">
        <f t="shared" si="18"/>
        <v>0</v>
      </c>
      <c r="BE51" s="123">
        <f t="shared" si="19"/>
        <v>0</v>
      </c>
      <c r="CZ51" s="123">
        <v>3E-05</v>
      </c>
    </row>
    <row r="52" spans="1:104" ht="22.5">
      <c r="A52" s="151">
        <v>37</v>
      </c>
      <c r="B52" s="152" t="s">
        <v>156</v>
      </c>
      <c r="C52" s="153" t="s">
        <v>157</v>
      </c>
      <c r="D52" s="154" t="s">
        <v>109</v>
      </c>
      <c r="E52" s="155">
        <v>1</v>
      </c>
      <c r="F52" s="155"/>
      <c r="G52" s="156"/>
      <c r="O52" s="150">
        <v>2</v>
      </c>
      <c r="AA52" s="123">
        <v>1</v>
      </c>
      <c r="AB52" s="123">
        <v>7</v>
      </c>
      <c r="AC52" s="123">
        <v>7</v>
      </c>
      <c r="AZ52" s="123">
        <v>2</v>
      </c>
      <c r="BA52" s="123">
        <f t="shared" si="15"/>
        <v>0</v>
      </c>
      <c r="BB52" s="123">
        <f t="shared" si="16"/>
        <v>0</v>
      </c>
      <c r="BC52" s="123">
        <f t="shared" si="17"/>
        <v>0</v>
      </c>
      <c r="BD52" s="123">
        <f t="shared" si="18"/>
        <v>0</v>
      </c>
      <c r="BE52" s="123">
        <f t="shared" si="19"/>
        <v>0</v>
      </c>
      <c r="CZ52" s="123">
        <v>3E-05</v>
      </c>
    </row>
    <row r="53" spans="1:104" ht="22.5">
      <c r="A53" s="151">
        <v>38</v>
      </c>
      <c r="B53" s="152" t="s">
        <v>158</v>
      </c>
      <c r="C53" s="153" t="s">
        <v>159</v>
      </c>
      <c r="D53" s="154" t="s">
        <v>109</v>
      </c>
      <c r="E53" s="155">
        <v>1</v>
      </c>
      <c r="F53" s="155"/>
      <c r="G53" s="156"/>
      <c r="O53" s="150">
        <v>2</v>
      </c>
      <c r="AA53" s="123">
        <v>1</v>
      </c>
      <c r="AB53" s="123">
        <v>7</v>
      </c>
      <c r="AC53" s="123">
        <v>7</v>
      </c>
      <c r="AZ53" s="123">
        <v>2</v>
      </c>
      <c r="BA53" s="123">
        <f t="shared" si="15"/>
        <v>0</v>
      </c>
      <c r="BB53" s="123">
        <f t="shared" si="16"/>
        <v>0</v>
      </c>
      <c r="BC53" s="123">
        <f t="shared" si="17"/>
        <v>0</v>
      </c>
      <c r="BD53" s="123">
        <f t="shared" si="18"/>
        <v>0</v>
      </c>
      <c r="BE53" s="123">
        <f t="shared" si="19"/>
        <v>0</v>
      </c>
      <c r="CZ53" s="123">
        <v>4E-05</v>
      </c>
    </row>
    <row r="54" spans="1:104" ht="22.5">
      <c r="A54" s="151">
        <v>39</v>
      </c>
      <c r="B54" s="152" t="s">
        <v>160</v>
      </c>
      <c r="C54" s="153" t="s">
        <v>161</v>
      </c>
      <c r="D54" s="154" t="s">
        <v>109</v>
      </c>
      <c r="E54" s="155">
        <v>1</v>
      </c>
      <c r="F54" s="155"/>
      <c r="G54" s="156"/>
      <c r="O54" s="150">
        <v>2</v>
      </c>
      <c r="AA54" s="123">
        <v>1</v>
      </c>
      <c r="AB54" s="123">
        <v>7</v>
      </c>
      <c r="AC54" s="123">
        <v>7</v>
      </c>
      <c r="AZ54" s="123">
        <v>2</v>
      </c>
      <c r="BA54" s="123">
        <f t="shared" si="15"/>
        <v>0</v>
      </c>
      <c r="BB54" s="123">
        <f t="shared" si="16"/>
        <v>0</v>
      </c>
      <c r="BC54" s="123">
        <f t="shared" si="17"/>
        <v>0</v>
      </c>
      <c r="BD54" s="123">
        <f t="shared" si="18"/>
        <v>0</v>
      </c>
      <c r="BE54" s="123">
        <f t="shared" si="19"/>
        <v>0</v>
      </c>
      <c r="CZ54" s="123">
        <v>4E-05</v>
      </c>
    </row>
    <row r="55" spans="1:104" ht="22.5">
      <c r="A55" s="151">
        <v>40</v>
      </c>
      <c r="B55" s="152" t="s">
        <v>162</v>
      </c>
      <c r="C55" s="153" t="s">
        <v>163</v>
      </c>
      <c r="D55" s="154" t="s">
        <v>109</v>
      </c>
      <c r="E55" s="155">
        <v>6</v>
      </c>
      <c r="F55" s="155"/>
      <c r="G55" s="156"/>
      <c r="O55" s="150">
        <v>2</v>
      </c>
      <c r="AA55" s="123">
        <v>1</v>
      </c>
      <c r="AB55" s="123">
        <v>7</v>
      </c>
      <c r="AC55" s="123">
        <v>7</v>
      </c>
      <c r="AZ55" s="123">
        <v>2</v>
      </c>
      <c r="BA55" s="123">
        <f t="shared" si="15"/>
        <v>0</v>
      </c>
      <c r="BB55" s="123">
        <f t="shared" si="16"/>
        <v>0</v>
      </c>
      <c r="BC55" s="123">
        <f t="shared" si="17"/>
        <v>0</v>
      </c>
      <c r="BD55" s="123">
        <f t="shared" si="18"/>
        <v>0</v>
      </c>
      <c r="BE55" s="123">
        <f t="shared" si="19"/>
        <v>0</v>
      </c>
      <c r="CZ55" s="123">
        <v>3E-05</v>
      </c>
    </row>
    <row r="56" spans="1:104" ht="22.5">
      <c r="A56" s="151">
        <v>41</v>
      </c>
      <c r="B56" s="152" t="s">
        <v>164</v>
      </c>
      <c r="C56" s="153" t="s">
        <v>165</v>
      </c>
      <c r="D56" s="154" t="s">
        <v>109</v>
      </c>
      <c r="E56" s="155">
        <v>1</v>
      </c>
      <c r="F56" s="155"/>
      <c r="G56" s="156"/>
      <c r="O56" s="150">
        <v>2</v>
      </c>
      <c r="AA56" s="123">
        <v>1</v>
      </c>
      <c r="AB56" s="123">
        <v>7</v>
      </c>
      <c r="AC56" s="123">
        <v>7</v>
      </c>
      <c r="AZ56" s="123">
        <v>2</v>
      </c>
      <c r="BA56" s="123">
        <f t="shared" si="15"/>
        <v>0</v>
      </c>
      <c r="BB56" s="123">
        <f t="shared" si="16"/>
        <v>0</v>
      </c>
      <c r="BC56" s="123">
        <f t="shared" si="17"/>
        <v>0</v>
      </c>
      <c r="BD56" s="123">
        <f t="shared" si="18"/>
        <v>0</v>
      </c>
      <c r="BE56" s="123">
        <f t="shared" si="19"/>
        <v>0</v>
      </c>
      <c r="CZ56" s="123">
        <v>3E-05</v>
      </c>
    </row>
    <row r="57" spans="1:104" ht="22.5">
      <c r="A57" s="151">
        <v>42</v>
      </c>
      <c r="B57" s="152" t="s">
        <v>166</v>
      </c>
      <c r="C57" s="153" t="s">
        <v>167</v>
      </c>
      <c r="D57" s="154" t="s">
        <v>109</v>
      </c>
      <c r="E57" s="155">
        <v>1</v>
      </c>
      <c r="F57" s="155"/>
      <c r="G57" s="156"/>
      <c r="O57" s="150">
        <v>2</v>
      </c>
      <c r="AA57" s="123">
        <v>1</v>
      </c>
      <c r="AB57" s="123">
        <v>7</v>
      </c>
      <c r="AC57" s="123">
        <v>7</v>
      </c>
      <c r="AZ57" s="123">
        <v>2</v>
      </c>
      <c r="BA57" s="123">
        <f t="shared" si="15"/>
        <v>0</v>
      </c>
      <c r="BB57" s="123">
        <f t="shared" si="16"/>
        <v>0</v>
      </c>
      <c r="BC57" s="123">
        <f t="shared" si="17"/>
        <v>0</v>
      </c>
      <c r="BD57" s="123">
        <f t="shared" si="18"/>
        <v>0</v>
      </c>
      <c r="BE57" s="123">
        <f t="shared" si="19"/>
        <v>0</v>
      </c>
      <c r="CZ57" s="123">
        <v>4E-05</v>
      </c>
    </row>
    <row r="58" spans="1:104" ht="22.5">
      <c r="A58" s="151">
        <v>43</v>
      </c>
      <c r="B58" s="152" t="s">
        <v>168</v>
      </c>
      <c r="C58" s="153" t="s">
        <v>169</v>
      </c>
      <c r="D58" s="154" t="s">
        <v>109</v>
      </c>
      <c r="E58" s="155">
        <v>3</v>
      </c>
      <c r="F58" s="155"/>
      <c r="G58" s="156"/>
      <c r="O58" s="150">
        <v>2</v>
      </c>
      <c r="AA58" s="123">
        <v>1</v>
      </c>
      <c r="AB58" s="123">
        <v>7</v>
      </c>
      <c r="AC58" s="123">
        <v>7</v>
      </c>
      <c r="AZ58" s="123">
        <v>2</v>
      </c>
      <c r="BA58" s="123">
        <f t="shared" si="15"/>
        <v>0</v>
      </c>
      <c r="BB58" s="123">
        <f t="shared" si="16"/>
        <v>0</v>
      </c>
      <c r="BC58" s="123">
        <f t="shared" si="17"/>
        <v>0</v>
      </c>
      <c r="BD58" s="123">
        <f t="shared" si="18"/>
        <v>0</v>
      </c>
      <c r="BE58" s="123">
        <f t="shared" si="19"/>
        <v>0</v>
      </c>
      <c r="CZ58" s="123">
        <v>3E-05</v>
      </c>
    </row>
    <row r="59" spans="1:104" ht="22.5">
      <c r="A59" s="151">
        <v>44</v>
      </c>
      <c r="B59" s="152" t="s">
        <v>170</v>
      </c>
      <c r="C59" s="153" t="s">
        <v>171</v>
      </c>
      <c r="D59" s="154" t="s">
        <v>109</v>
      </c>
      <c r="E59" s="155">
        <v>3</v>
      </c>
      <c r="F59" s="155"/>
      <c r="G59" s="156"/>
      <c r="O59" s="150">
        <v>2</v>
      </c>
      <c r="AA59" s="123">
        <v>1</v>
      </c>
      <c r="AB59" s="123">
        <v>7</v>
      </c>
      <c r="AC59" s="123">
        <v>7</v>
      </c>
      <c r="AZ59" s="123">
        <v>2</v>
      </c>
      <c r="BA59" s="123">
        <f t="shared" si="15"/>
        <v>0</v>
      </c>
      <c r="BB59" s="123">
        <f t="shared" si="16"/>
        <v>0</v>
      </c>
      <c r="BC59" s="123">
        <f t="shared" si="17"/>
        <v>0</v>
      </c>
      <c r="BD59" s="123">
        <f t="shared" si="18"/>
        <v>0</v>
      </c>
      <c r="BE59" s="123">
        <f t="shared" si="19"/>
        <v>0</v>
      </c>
      <c r="CZ59" s="123">
        <v>4E-05</v>
      </c>
    </row>
    <row r="60" spans="1:104" ht="22.5">
      <c r="A60" s="151">
        <v>45</v>
      </c>
      <c r="B60" s="152" t="s">
        <v>172</v>
      </c>
      <c r="C60" s="153" t="s">
        <v>173</v>
      </c>
      <c r="D60" s="154" t="s">
        <v>109</v>
      </c>
      <c r="E60" s="155">
        <v>1</v>
      </c>
      <c r="F60" s="155"/>
      <c r="G60" s="156"/>
      <c r="O60" s="150">
        <v>2</v>
      </c>
      <c r="AA60" s="123">
        <v>1</v>
      </c>
      <c r="AB60" s="123">
        <v>7</v>
      </c>
      <c r="AC60" s="123">
        <v>7</v>
      </c>
      <c r="AZ60" s="123">
        <v>2</v>
      </c>
      <c r="BA60" s="123">
        <f t="shared" si="15"/>
        <v>0</v>
      </c>
      <c r="BB60" s="123">
        <f t="shared" si="16"/>
        <v>0</v>
      </c>
      <c r="BC60" s="123">
        <f t="shared" si="17"/>
        <v>0</v>
      </c>
      <c r="BD60" s="123">
        <f t="shared" si="18"/>
        <v>0</v>
      </c>
      <c r="BE60" s="123">
        <f t="shared" si="19"/>
        <v>0</v>
      </c>
      <c r="CZ60" s="123">
        <v>4E-05</v>
      </c>
    </row>
    <row r="61" spans="1:104" ht="12.75">
      <c r="A61" s="151">
        <v>46</v>
      </c>
      <c r="B61" s="152" t="s">
        <v>174</v>
      </c>
      <c r="C61" s="153" t="s">
        <v>175</v>
      </c>
      <c r="D61" s="154" t="s">
        <v>109</v>
      </c>
      <c r="E61" s="155">
        <v>8</v>
      </c>
      <c r="F61" s="155"/>
      <c r="G61" s="156"/>
      <c r="O61" s="150">
        <v>2</v>
      </c>
      <c r="AA61" s="123">
        <v>1</v>
      </c>
      <c r="AB61" s="123">
        <v>7</v>
      </c>
      <c r="AC61" s="123">
        <v>7</v>
      </c>
      <c r="AZ61" s="123">
        <v>2</v>
      </c>
      <c r="BA61" s="123">
        <f t="shared" si="15"/>
        <v>0</v>
      </c>
      <c r="BB61" s="123">
        <f t="shared" si="16"/>
        <v>0</v>
      </c>
      <c r="BC61" s="123">
        <f t="shared" si="17"/>
        <v>0</v>
      </c>
      <c r="BD61" s="123">
        <f t="shared" si="18"/>
        <v>0</v>
      </c>
      <c r="BE61" s="123">
        <f t="shared" si="19"/>
        <v>0</v>
      </c>
      <c r="CZ61" s="123">
        <v>0.00267</v>
      </c>
    </row>
    <row r="62" spans="1:104" ht="12.75">
      <c r="A62" s="151">
        <v>47</v>
      </c>
      <c r="B62" s="152" t="s">
        <v>176</v>
      </c>
      <c r="C62" s="153" t="s">
        <v>177</v>
      </c>
      <c r="D62" s="154" t="s">
        <v>109</v>
      </c>
      <c r="E62" s="155">
        <v>8</v>
      </c>
      <c r="F62" s="155"/>
      <c r="G62" s="156"/>
      <c r="O62" s="150">
        <v>2</v>
      </c>
      <c r="AA62" s="123">
        <v>1</v>
      </c>
      <c r="AB62" s="123">
        <v>7</v>
      </c>
      <c r="AC62" s="123">
        <v>7</v>
      </c>
      <c r="AZ62" s="123">
        <v>2</v>
      </c>
      <c r="BA62" s="123">
        <f t="shared" si="15"/>
        <v>0</v>
      </c>
      <c r="BB62" s="123">
        <f t="shared" si="16"/>
        <v>0</v>
      </c>
      <c r="BC62" s="123">
        <f t="shared" si="17"/>
        <v>0</v>
      </c>
      <c r="BD62" s="123">
        <f t="shared" si="18"/>
        <v>0</v>
      </c>
      <c r="BE62" s="123">
        <f t="shared" si="19"/>
        <v>0</v>
      </c>
      <c r="CZ62" s="123">
        <v>0.0006</v>
      </c>
    </row>
    <row r="63" spans="1:104" ht="12.75">
      <c r="A63" s="151">
        <v>48</v>
      </c>
      <c r="B63" s="152" t="s">
        <v>178</v>
      </c>
      <c r="C63" s="153" t="s">
        <v>179</v>
      </c>
      <c r="D63" s="154" t="s">
        <v>109</v>
      </c>
      <c r="E63" s="155">
        <v>4</v>
      </c>
      <c r="F63" s="155"/>
      <c r="G63" s="156"/>
      <c r="O63" s="150">
        <v>2</v>
      </c>
      <c r="AA63" s="123">
        <v>1</v>
      </c>
      <c r="AB63" s="123">
        <v>7</v>
      </c>
      <c r="AC63" s="123">
        <v>7</v>
      </c>
      <c r="AZ63" s="123">
        <v>2</v>
      </c>
      <c r="BA63" s="123">
        <f t="shared" si="15"/>
        <v>0</v>
      </c>
      <c r="BB63" s="123">
        <f t="shared" si="16"/>
        <v>0</v>
      </c>
      <c r="BC63" s="123">
        <f t="shared" si="17"/>
        <v>0</v>
      </c>
      <c r="BD63" s="123">
        <f t="shared" si="18"/>
        <v>0</v>
      </c>
      <c r="BE63" s="123">
        <f t="shared" si="19"/>
        <v>0</v>
      </c>
      <c r="CZ63" s="123">
        <v>0.00037</v>
      </c>
    </row>
    <row r="64" spans="1:104" ht="12.75">
      <c r="A64" s="151">
        <v>49</v>
      </c>
      <c r="B64" s="152" t="s">
        <v>180</v>
      </c>
      <c r="C64" s="153" t="s">
        <v>181</v>
      </c>
      <c r="D64" s="154" t="s">
        <v>54</v>
      </c>
      <c r="E64" s="155"/>
      <c r="F64" s="155"/>
      <c r="G64" s="156"/>
      <c r="O64" s="150">
        <v>2</v>
      </c>
      <c r="AA64" s="123">
        <v>12</v>
      </c>
      <c r="AB64" s="123">
        <v>7</v>
      </c>
      <c r="AC64" s="123">
        <v>49</v>
      </c>
      <c r="AZ64" s="123">
        <v>2</v>
      </c>
      <c r="BA64" s="123">
        <f t="shared" si="15"/>
        <v>0</v>
      </c>
      <c r="BB64" s="123">
        <f t="shared" si="16"/>
        <v>0</v>
      </c>
      <c r="BC64" s="123">
        <f t="shared" si="17"/>
        <v>0</v>
      </c>
      <c r="BD64" s="123">
        <f t="shared" si="18"/>
        <v>0</v>
      </c>
      <c r="BE64" s="123">
        <f t="shared" si="19"/>
        <v>0</v>
      </c>
      <c r="CZ64" s="123">
        <v>5</v>
      </c>
    </row>
    <row r="65" spans="1:57" ht="12.75">
      <c r="A65" s="157"/>
      <c r="B65" s="158" t="s">
        <v>66</v>
      </c>
      <c r="C65" s="159" t="str">
        <f>CONCATENATE(B40," ",C40)</f>
        <v>734 Armatury</v>
      </c>
      <c r="D65" s="157"/>
      <c r="E65" s="160"/>
      <c r="F65" s="160"/>
      <c r="G65" s="161"/>
      <c r="O65" s="150">
        <v>4</v>
      </c>
      <c r="BA65" s="162">
        <f>SUM(BA40:BA64)</f>
        <v>0</v>
      </c>
      <c r="BB65" s="162">
        <f>SUM(BB40:BB64)</f>
        <v>0</v>
      </c>
      <c r="BC65" s="162">
        <f>SUM(BC40:BC64)</f>
        <v>0</v>
      </c>
      <c r="BD65" s="162">
        <f>SUM(BD40:BD64)</f>
        <v>0</v>
      </c>
      <c r="BE65" s="162">
        <f>SUM(BE40:BE64)</f>
        <v>0</v>
      </c>
    </row>
    <row r="66" spans="1:15" ht="12.75">
      <c r="A66" s="143" t="s">
        <v>65</v>
      </c>
      <c r="B66" s="144" t="s">
        <v>182</v>
      </c>
      <c r="C66" s="145" t="s">
        <v>183</v>
      </c>
      <c r="D66" s="146"/>
      <c r="E66" s="147"/>
      <c r="F66" s="147"/>
      <c r="G66" s="148"/>
      <c r="H66" s="149"/>
      <c r="I66" s="149"/>
      <c r="O66" s="150">
        <v>1</v>
      </c>
    </row>
    <row r="67" spans="1:104" ht="12.75">
      <c r="A67" s="151">
        <v>50</v>
      </c>
      <c r="B67" s="152" t="s">
        <v>184</v>
      </c>
      <c r="C67" s="153" t="s">
        <v>185</v>
      </c>
      <c r="D67" s="154" t="s">
        <v>78</v>
      </c>
      <c r="E67" s="155">
        <v>90</v>
      </c>
      <c r="F67" s="155"/>
      <c r="G67" s="156"/>
      <c r="O67" s="150">
        <v>2</v>
      </c>
      <c r="AA67" s="123">
        <v>1</v>
      </c>
      <c r="AB67" s="123">
        <v>7</v>
      </c>
      <c r="AC67" s="123">
        <v>7</v>
      </c>
      <c r="AZ67" s="123">
        <v>2</v>
      </c>
      <c r="BA67" s="123">
        <f>IF(AZ67=1,G67,0)</f>
        <v>0</v>
      </c>
      <c r="BB67" s="123">
        <f>IF(AZ67=2,G67,0)</f>
        <v>0</v>
      </c>
      <c r="BC67" s="123">
        <f>IF(AZ67=3,G67,0)</f>
        <v>0</v>
      </c>
      <c r="BD67" s="123">
        <f>IF(AZ67=4,G67,0)</f>
        <v>0</v>
      </c>
      <c r="BE67" s="123">
        <f>IF(AZ67=5,G67,0)</f>
        <v>0</v>
      </c>
      <c r="CZ67" s="123">
        <v>2E-05</v>
      </c>
    </row>
    <row r="68" spans="1:57" ht="12.75">
      <c r="A68" s="157"/>
      <c r="B68" s="158" t="s">
        <v>66</v>
      </c>
      <c r="C68" s="159" t="str">
        <f>CONCATENATE(B66," ",C66)</f>
        <v>783 Nátěry</v>
      </c>
      <c r="D68" s="157"/>
      <c r="E68" s="160"/>
      <c r="F68" s="160"/>
      <c r="G68" s="161"/>
      <c r="O68" s="150">
        <v>4</v>
      </c>
      <c r="BA68" s="162">
        <f>SUM(BA66:BA67)</f>
        <v>0</v>
      </c>
      <c r="BB68" s="162">
        <f>SUM(BB66:BB67)</f>
        <v>0</v>
      </c>
      <c r="BC68" s="162">
        <f>SUM(BC66:BC67)</f>
        <v>0</v>
      </c>
      <c r="BD68" s="162">
        <f>SUM(BD66:BD67)</f>
        <v>0</v>
      </c>
      <c r="BE68" s="162">
        <f>SUM(BE66:BE67)</f>
        <v>0</v>
      </c>
    </row>
    <row r="69" spans="1:57" ht="12.75">
      <c r="A69" s="143" t="s">
        <v>65</v>
      </c>
      <c r="B69" s="144" t="s">
        <v>193</v>
      </c>
      <c r="C69" s="145" t="s">
        <v>194</v>
      </c>
      <c r="D69" s="146"/>
      <c r="E69" s="180"/>
      <c r="F69" s="180"/>
      <c r="G69" s="181"/>
      <c r="O69" s="150"/>
      <c r="BA69" s="162"/>
      <c r="BB69" s="162"/>
      <c r="BC69" s="162"/>
      <c r="BD69" s="162"/>
      <c r="BE69" s="162"/>
    </row>
    <row r="70" spans="1:57" ht="12.75">
      <c r="A70" s="151">
        <v>51</v>
      </c>
      <c r="B70" s="152" t="s">
        <v>192</v>
      </c>
      <c r="C70" s="153" t="s">
        <v>191</v>
      </c>
      <c r="D70" s="154" t="s">
        <v>187</v>
      </c>
      <c r="E70" s="155">
        <v>1</v>
      </c>
      <c r="F70" s="180"/>
      <c r="G70" s="181"/>
      <c r="O70" s="150"/>
      <c r="BA70" s="162"/>
      <c r="BB70" s="162"/>
      <c r="BC70" s="162"/>
      <c r="BD70" s="162"/>
      <c r="BE70" s="162"/>
    </row>
    <row r="71" spans="1:7" ht="12.75">
      <c r="A71" s="146"/>
      <c r="B71" s="158" t="s">
        <v>66</v>
      </c>
      <c r="C71" s="145" t="s">
        <v>194</v>
      </c>
      <c r="D71" s="146"/>
      <c r="E71" s="180"/>
      <c r="F71" s="180"/>
      <c r="G71" s="181"/>
    </row>
    <row r="72" spans="1:7" ht="12.75">
      <c r="A72" s="182" t="s">
        <v>65</v>
      </c>
      <c r="B72" s="182" t="s">
        <v>190</v>
      </c>
      <c r="C72" s="176" t="s">
        <v>188</v>
      </c>
      <c r="D72" s="175"/>
      <c r="E72" s="175"/>
      <c r="F72" s="175"/>
      <c r="G72" s="175"/>
    </row>
    <row r="73" spans="1:7" ht="12.75">
      <c r="A73" s="151">
        <v>52</v>
      </c>
      <c r="B73" s="177"/>
      <c r="C73" s="153" t="s">
        <v>189</v>
      </c>
      <c r="D73" s="154" t="s">
        <v>187</v>
      </c>
      <c r="E73" s="155">
        <v>1</v>
      </c>
      <c r="F73" s="177"/>
      <c r="G73" s="177"/>
    </row>
    <row r="74" spans="1:7" ht="12.75">
      <c r="A74" s="151">
        <v>53</v>
      </c>
      <c r="B74" s="177"/>
      <c r="C74" s="153" t="s">
        <v>196</v>
      </c>
      <c r="D74" s="154" t="s">
        <v>187</v>
      </c>
      <c r="E74" s="155">
        <v>1</v>
      </c>
      <c r="F74" s="177"/>
      <c r="G74" s="177"/>
    </row>
    <row r="75" spans="1:7" ht="12.75">
      <c r="A75" s="178"/>
      <c r="B75" s="158" t="s">
        <v>66</v>
      </c>
      <c r="C75" s="159" t="s">
        <v>188</v>
      </c>
      <c r="D75" s="179"/>
      <c r="E75" s="179"/>
      <c r="F75" s="179"/>
      <c r="G75" s="179"/>
    </row>
    <row r="76" ht="12.75">
      <c r="E76" s="123"/>
    </row>
    <row r="77" ht="12.75">
      <c r="E77" s="123"/>
    </row>
    <row r="78" ht="12.75">
      <c r="E78" s="123"/>
    </row>
    <row r="79" ht="12.75">
      <c r="E79" s="123"/>
    </row>
    <row r="80" ht="12.75">
      <c r="E80" s="123"/>
    </row>
    <row r="81" ht="12.75">
      <c r="E81" s="123"/>
    </row>
    <row r="82" ht="12.75">
      <c r="E82" s="123"/>
    </row>
    <row r="83" ht="12.75">
      <c r="E83" s="123"/>
    </row>
    <row r="84" ht="12.75">
      <c r="E84" s="123"/>
    </row>
    <row r="85" ht="12.75">
      <c r="E85" s="123"/>
    </row>
    <row r="86" ht="12.75">
      <c r="E86" s="123"/>
    </row>
    <row r="87" ht="12.75">
      <c r="E87" s="123"/>
    </row>
    <row r="88" ht="12.75">
      <c r="E88" s="123"/>
    </row>
    <row r="89" ht="12.75">
      <c r="E89" s="123"/>
    </row>
    <row r="90" ht="12.75">
      <c r="E90" s="123"/>
    </row>
    <row r="91" ht="12.75">
      <c r="E91" s="123"/>
    </row>
    <row r="92" ht="12.75">
      <c r="E92" s="123"/>
    </row>
    <row r="93" ht="12.75">
      <c r="E93" s="123"/>
    </row>
    <row r="94" ht="12.75">
      <c r="E94" s="123"/>
    </row>
    <row r="95" spans="1:7" ht="12.75">
      <c r="A95" s="163"/>
      <c r="B95" s="163"/>
      <c r="E95" s="123"/>
      <c r="F95" s="163"/>
      <c r="G95" s="163"/>
    </row>
    <row r="96" spans="1:7" ht="12.75">
      <c r="A96" s="163"/>
      <c r="B96" s="163"/>
      <c r="C96" s="163"/>
      <c r="D96" s="163"/>
      <c r="E96" s="163"/>
      <c r="F96" s="163"/>
      <c r="G96" s="163"/>
    </row>
    <row r="97" spans="1:7" ht="12.75">
      <c r="A97" s="163"/>
      <c r="B97" s="163"/>
      <c r="C97" s="163"/>
      <c r="D97" s="163"/>
      <c r="E97" s="163"/>
      <c r="F97" s="163"/>
      <c r="G97" s="163"/>
    </row>
    <row r="98" spans="1:7" ht="12.75">
      <c r="A98" s="163"/>
      <c r="B98" s="163"/>
      <c r="C98" s="163"/>
      <c r="D98" s="163"/>
      <c r="E98" s="163"/>
      <c r="F98" s="163"/>
      <c r="G98" s="163"/>
    </row>
    <row r="99" spans="3:5" ht="12.75">
      <c r="C99" s="163"/>
      <c r="D99" s="163"/>
      <c r="E99" s="163"/>
    </row>
    <row r="100" ht="12.75">
      <c r="E100" s="123"/>
    </row>
    <row r="101" ht="12.75">
      <c r="E101" s="123"/>
    </row>
    <row r="102" ht="12.75">
      <c r="E102" s="123"/>
    </row>
    <row r="103" ht="12.75">
      <c r="E103" s="123"/>
    </row>
    <row r="104" ht="12.75">
      <c r="E104" s="123"/>
    </row>
    <row r="105" ht="12.75">
      <c r="E105" s="123"/>
    </row>
    <row r="106" ht="12.75">
      <c r="E106" s="123"/>
    </row>
    <row r="107" ht="12.75">
      <c r="E107" s="123"/>
    </row>
    <row r="108" ht="12.75">
      <c r="E108" s="123"/>
    </row>
    <row r="109" ht="12.75">
      <c r="E109" s="123"/>
    </row>
    <row r="110" ht="12.75">
      <c r="E110" s="123"/>
    </row>
    <row r="111" ht="12.75">
      <c r="E111" s="123"/>
    </row>
    <row r="112" ht="12.75">
      <c r="E112" s="123"/>
    </row>
    <row r="113" ht="12.75">
      <c r="E113" s="123"/>
    </row>
    <row r="114" ht="12.75">
      <c r="E114" s="123"/>
    </row>
    <row r="115" ht="12.75">
      <c r="E115" s="123"/>
    </row>
    <row r="116" ht="12.75">
      <c r="E116" s="123"/>
    </row>
    <row r="117" ht="12.75">
      <c r="E117" s="123"/>
    </row>
    <row r="118" ht="12.75">
      <c r="E118" s="123"/>
    </row>
    <row r="119" ht="12.75">
      <c r="E119" s="123"/>
    </row>
    <row r="120" ht="12.75">
      <c r="E120" s="123"/>
    </row>
    <row r="121" ht="12.75">
      <c r="E121" s="123"/>
    </row>
    <row r="122" ht="12.75">
      <c r="E122" s="123"/>
    </row>
    <row r="123" ht="12.75">
      <c r="E123" s="123"/>
    </row>
    <row r="124" ht="12.75">
      <c r="E124" s="123"/>
    </row>
    <row r="125" ht="12.75">
      <c r="E125" s="123"/>
    </row>
    <row r="126" ht="12.75">
      <c r="E126" s="123"/>
    </row>
    <row r="127" ht="12.75">
      <c r="E127" s="123"/>
    </row>
    <row r="128" ht="12.75">
      <c r="E128" s="123"/>
    </row>
    <row r="129" ht="12.75">
      <c r="E129" s="123"/>
    </row>
    <row r="130" spans="1:5" ht="12.75">
      <c r="A130" s="164"/>
      <c r="B130" s="164"/>
      <c r="E130" s="123"/>
    </row>
    <row r="131" spans="1:7" ht="12.75">
      <c r="A131" s="163"/>
      <c r="B131" s="163"/>
      <c r="F131" s="166"/>
      <c r="G131" s="168"/>
    </row>
    <row r="132" spans="1:7" ht="12.75">
      <c r="A132" s="169"/>
      <c r="B132" s="169"/>
      <c r="C132" s="166"/>
      <c r="D132" s="166"/>
      <c r="E132" s="167"/>
      <c r="F132" s="163"/>
      <c r="G132" s="163"/>
    </row>
    <row r="133" spans="1:7" ht="12.75">
      <c r="A133" s="163"/>
      <c r="B133" s="163"/>
      <c r="C133" s="163"/>
      <c r="D133" s="163"/>
      <c r="E133" s="170"/>
      <c r="F133" s="163"/>
      <c r="G133" s="163"/>
    </row>
    <row r="134" spans="1:7" ht="12.75">
      <c r="A134" s="163"/>
      <c r="B134" s="163"/>
      <c r="C134" s="163"/>
      <c r="D134" s="163"/>
      <c r="E134" s="170"/>
      <c r="F134" s="163"/>
      <c r="G134" s="163"/>
    </row>
    <row r="135" spans="1:7" ht="12.75">
      <c r="A135" s="163"/>
      <c r="B135" s="163"/>
      <c r="C135" s="163"/>
      <c r="D135" s="163"/>
      <c r="E135" s="170"/>
      <c r="F135" s="163"/>
      <c r="G135" s="163"/>
    </row>
    <row r="136" spans="1:7" ht="12.75">
      <c r="A136" s="163"/>
      <c r="B136" s="163"/>
      <c r="C136" s="163"/>
      <c r="D136" s="163"/>
      <c r="E136" s="170"/>
      <c r="F136" s="163"/>
      <c r="G136" s="163"/>
    </row>
    <row r="137" spans="1:7" ht="12.75">
      <c r="A137" s="163"/>
      <c r="B137" s="163"/>
      <c r="C137" s="163"/>
      <c r="D137" s="163"/>
      <c r="E137" s="170"/>
      <c r="F137" s="163"/>
      <c r="G137" s="163"/>
    </row>
    <row r="138" spans="1:7" ht="12.75">
      <c r="A138" s="163"/>
      <c r="B138" s="163"/>
      <c r="C138" s="163"/>
      <c r="D138" s="163"/>
      <c r="E138" s="170"/>
      <c r="F138" s="163"/>
      <c r="G138" s="163"/>
    </row>
    <row r="139" spans="1:7" ht="12.75">
      <c r="A139" s="163"/>
      <c r="B139" s="163"/>
      <c r="C139" s="163"/>
      <c r="D139" s="163"/>
      <c r="E139" s="170"/>
      <c r="F139" s="163"/>
      <c r="G139" s="163"/>
    </row>
    <row r="140" spans="1:7" ht="12.75">
      <c r="A140" s="163"/>
      <c r="B140" s="163"/>
      <c r="C140" s="163"/>
      <c r="D140" s="163"/>
      <c r="E140" s="170"/>
      <c r="F140" s="163"/>
      <c r="G140" s="163"/>
    </row>
    <row r="141" spans="1:7" ht="12.75">
      <c r="A141" s="163"/>
      <c r="B141" s="163"/>
      <c r="C141" s="163"/>
      <c r="D141" s="163"/>
      <c r="E141" s="170"/>
      <c r="F141" s="163"/>
      <c r="G141" s="163"/>
    </row>
    <row r="142" spans="1:7" ht="12.75">
      <c r="A142" s="163"/>
      <c r="B142" s="163"/>
      <c r="C142" s="163"/>
      <c r="D142" s="163"/>
      <c r="E142" s="170"/>
      <c r="F142" s="163"/>
      <c r="G142" s="163"/>
    </row>
    <row r="143" spans="1:7" ht="12.75">
      <c r="A143" s="163"/>
      <c r="B143" s="163"/>
      <c r="C143" s="163"/>
      <c r="D143" s="163"/>
      <c r="E143" s="170"/>
      <c r="F143" s="163"/>
      <c r="G143" s="163"/>
    </row>
    <row r="144" spans="1:7" ht="12.75">
      <c r="A144" s="163"/>
      <c r="B144" s="163"/>
      <c r="C144" s="163"/>
      <c r="D144" s="163"/>
      <c r="E144" s="170"/>
      <c r="F144" s="163"/>
      <c r="G144" s="163"/>
    </row>
    <row r="145" spans="3:5" ht="12.75">
      <c r="C145" s="163"/>
      <c r="D145" s="163"/>
      <c r="E145" s="170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Petr</cp:lastModifiedBy>
  <cp:lastPrinted>2012-05-29T08:22:55Z</cp:lastPrinted>
  <dcterms:created xsi:type="dcterms:W3CDTF">2012-05-29T06:27:36Z</dcterms:created>
  <dcterms:modified xsi:type="dcterms:W3CDTF">2013-03-22T21:07:56Z</dcterms:modified>
  <cp:category/>
  <cp:version/>
  <cp:contentType/>
  <cp:contentStatus/>
</cp:coreProperties>
</file>