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Rekapitulace rozpočtu" sheetId="2" r:id="rId2"/>
    <sheet name="Zadání" sheetId="3" r:id="rId3"/>
  </sheets>
  <definedNames>
    <definedName name="_xlnm.Print_Titles" localSheetId="0">'Krycí list rozpočtu'!$1:$3</definedName>
    <definedName name="_xlnm.Print_Titles" localSheetId="1">'Rekapitulace rozpočtu'!$10:$12</definedName>
    <definedName name="_xlnm.Print_Titles" localSheetId="2">'Zadání'!$1:$11</definedName>
  </definedNames>
  <calcPr fullCalcOnLoad="1"/>
</workbook>
</file>

<file path=xl/sharedStrings.xml><?xml version="1.0" encoding="utf-8"?>
<sst xmlns="http://schemas.openxmlformats.org/spreadsheetml/2006/main" count="615" uniqueCount="366">
  <si>
    <t>KRYCÍ LIST ROZPOČTU</t>
  </si>
  <si>
    <t>Název stavby</t>
  </si>
  <si>
    <t>Věznice Znojmo - eskorta stav.úpravy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</si>
  <si>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</si>
  <si>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</si>
  <si>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</si>
  <si>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</si>
  <si>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</si>
  <si>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</si>
  <si>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</si>
  <si>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</si>
  <si>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</si>
  <si>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</si>
  <si>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</si>
  <si>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</si>
  <si>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</si>
  <si>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</si>
  <si>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</si>
  <si>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</si>
  <si>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</si>
  <si>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</si>
  <si>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</si>
  <si>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</si>
  <si>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</si>
  <si>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</si>
  <si>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</si>
  <si>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</si>
  <si>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</si>
  <si>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</si>
  <si>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</si>
  <si>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</si>
  <si>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</si>
  <si>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</si>
  <si>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</si>
  <si>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</si>
  <si>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</si>
  <si>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</si>
  <si>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</si>
  <si>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</si>
  <si>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</si>
  <si>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</si>
  <si>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</si>
  <si>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</si>
  <si>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</si>
  <si>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</si>
  <si>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</si>
  <si>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</si>
  <si>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</si>
  <si>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</si>
  <si>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</si>
  <si>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</si>
  <si>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</si>
  <si>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</si>
  <si>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</si>
  <si>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</si>
  <si>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</si>
  <si>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</si>
  <si>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</si>
  <si>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</si>
  <si>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</si>
  <si>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</si>
  <si>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</si>
  <si>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</si>
  <si>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</si>
  <si>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</si>
  <si>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</si>
  <si>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</si>
  <si>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</si>
  <si>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</si>
  <si>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</si>
  <si>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</si>
  <si>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</si>
  <si>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</si>
  <si>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</si>
  <si>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</si>
  <si>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</si>
  <si>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</si>
  <si>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</si>
  <si>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</si>
  <si>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</si>
  <si>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</si>
  <si>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</si>
  <si>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</si>
  <si>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</si>
  <si>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</si>
  <si>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</si>
  <si>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</si>
  <si>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</si>
  <si>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</si>
  <si>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</si>
  <si>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REKAPITULACE ROZPOČTU</t>
  </si>
  <si>
    <t>Stavba:   Věznice Znojmo - eskorta stav.úpravy</t>
  </si>
  <si>
    <t xml:space="preserve">Objednatel:   </t>
  </si>
  <si>
    <t xml:space="preserve">Zhotovitel:   </t>
  </si>
  <si>
    <t xml:space="preserve">Zpracoval:   </t>
  </si>
  <si>
    <t xml:space="preserve">Místo:   </t>
  </si>
  <si>
    <t>Kód</t>
  </si>
  <si>
    <t>Popis</t>
  </si>
  <si>
    <t>Cena celkem</t>
  </si>
  <si>
    <t xml:space="preserve">Práce a dodávky HSV   </t>
  </si>
  <si>
    <t xml:space="preserve">Svislé a kompletní konstrukce   </t>
  </si>
  <si>
    <t xml:space="preserve">Vodorovné konstrukce   </t>
  </si>
  <si>
    <t xml:space="preserve">Úpravy povrchů, podlahy a osazování výplní   </t>
  </si>
  <si>
    <t xml:space="preserve">Ostatní konstrukce a práce, bourání   </t>
  </si>
  <si>
    <t>997</t>
  </si>
  <si>
    <t xml:space="preserve">Přesun sutě   </t>
  </si>
  <si>
    <t>998</t>
  </si>
  <si>
    <t xml:space="preserve">Přesun hmot   </t>
  </si>
  <si>
    <t xml:space="preserve">Práce a dodávky PSV   </t>
  </si>
  <si>
    <t>721</t>
  </si>
  <si>
    <t xml:space="preserve">Zdravotechnika - vnitřní kanalizace   </t>
  </si>
  <si>
    <t>725</t>
  </si>
  <si>
    <t xml:space="preserve">Zdravotechnika - zařizovací předměty   </t>
  </si>
  <si>
    <t>726</t>
  </si>
  <si>
    <t xml:space="preserve">Zdravotechnika - předstěnové instalace   </t>
  </si>
  <si>
    <t>741</t>
  </si>
  <si>
    <t xml:space="preserve">Elektroinstalace - silnoproud   </t>
  </si>
  <si>
    <t>751</t>
  </si>
  <si>
    <t xml:space="preserve">Vzduchotechnika   </t>
  </si>
  <si>
    <t>763</t>
  </si>
  <si>
    <t xml:space="preserve">Konstrukce suché výstavby   </t>
  </si>
  <si>
    <t>764</t>
  </si>
  <si>
    <t xml:space="preserve">Konstrukce klempířské   </t>
  </si>
  <si>
    <t>766</t>
  </si>
  <si>
    <t xml:space="preserve">Konstrukce truhlářské   </t>
  </si>
  <si>
    <t>767</t>
  </si>
  <si>
    <t xml:space="preserve">Konstrukce zámečnické   </t>
  </si>
  <si>
    <t>771</t>
  </si>
  <si>
    <t xml:space="preserve">Podlahy z dlaždic   </t>
  </si>
  <si>
    <t>776</t>
  </si>
  <si>
    <t xml:space="preserve">Podlahy povlakové   </t>
  </si>
  <si>
    <t>781</t>
  </si>
  <si>
    <t xml:space="preserve">Dokončovací práce - obklady   </t>
  </si>
  <si>
    <t xml:space="preserve">Celkem   </t>
  </si>
  <si>
    <t>ZADÁNÍ</t>
  </si>
  <si>
    <t xml:space="preserve">Stavba: </t>
  </si>
  <si>
    <t xml:space="preserve">Objekt: </t>
  </si>
  <si>
    <t xml:space="preserve">Objednatel: </t>
  </si>
  <si>
    <t xml:space="preserve">Zhotovitel: </t>
  </si>
  <si>
    <t xml:space="preserve">Zpracoval: </t>
  </si>
  <si>
    <t xml:space="preserve">Místo: </t>
  </si>
  <si>
    <t xml:space="preserve">Datum: </t>
  </si>
  <si>
    <t>Č.</t>
  </si>
  <si>
    <t>KCN</t>
  </si>
  <si>
    <t>Kód položky</t>
  </si>
  <si>
    <t>MJ</t>
  </si>
  <si>
    <t>Množství celkem</t>
  </si>
  <si>
    <t>Cena jednotková</t>
  </si>
  <si>
    <t>014</t>
  </si>
  <si>
    <t>310239211</t>
  </si>
  <si>
    <t xml:space="preserve">Zazdívka otvorů pl do 4 m2 ve zdivu nadzákladovém cihlami pálenými na MVC   </t>
  </si>
  <si>
    <t>m3</t>
  </si>
  <si>
    <t>317121251</t>
  </si>
  <si>
    <t xml:space="preserve">Montáž ŽB překladů prefabrikovaných do rýh světlosti otvoru do 1800 mm   </t>
  </si>
  <si>
    <t>kus</t>
  </si>
  <si>
    <t>593</t>
  </si>
  <si>
    <t>59321130</t>
  </si>
  <si>
    <t xml:space="preserve">překlad železobetonový RZP vylehčený 119x14x19 cm   </t>
  </si>
  <si>
    <t>011</t>
  </si>
  <si>
    <t>317142422</t>
  </si>
  <si>
    <t xml:space="preserve">Překlad nenosný přímý z pórobetonu v příčkách tl 100 mm dl 2500   </t>
  </si>
  <si>
    <t>342272225.XLA</t>
  </si>
  <si>
    <t xml:space="preserve">Příčka z tvárnic Ytong Klasik 100 na tenkovrstvou maltu tl 100 mm   </t>
  </si>
  <si>
    <t>m2</t>
  </si>
  <si>
    <t>342291121</t>
  </si>
  <si>
    <t xml:space="preserve">Ukotvení příček k cihelným konstrukcím plochými kotvami   </t>
  </si>
  <si>
    <t>m</t>
  </si>
  <si>
    <t>413352115</t>
  </si>
  <si>
    <t xml:space="preserve">Zřízení podpěrné konstrukce nosníků výšky podepření do 4 m pro nosník výšky přes 100 cm   </t>
  </si>
  <si>
    <t>413352116</t>
  </si>
  <si>
    <t xml:space="preserve">Odstranění podpěrné konstrukce nosníků výšky podepření do 4 m pro nosník výšky přes 100 cm   </t>
  </si>
  <si>
    <t>611135101</t>
  </si>
  <si>
    <t xml:space="preserve">Hrubá výplň rýh ve stropech maltou jakékoli šířky rýhy   </t>
  </si>
  <si>
    <t>611311131</t>
  </si>
  <si>
    <t xml:space="preserve">Potažení vnitřních rovných stropů vápenným štukem tloušťky do 3 mm   </t>
  </si>
  <si>
    <t>611325403</t>
  </si>
  <si>
    <t xml:space="preserve">Oprava vnitřní vápenocementové hrubé omítky stropů v rozsahu plochy do 50%   </t>
  </si>
  <si>
    <t>612135101</t>
  </si>
  <si>
    <t xml:space="preserve">Hrubá výplň rýh ve stěnách maltou jakékoli šířky rýhy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</si>
  <si>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</si>
  <si>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</si>
  <si>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</si>
  <si>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</si>
  <si>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</si>
  <si>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</si>
  <si>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612321121</t>
  </si>
  <si>
    <t xml:space="preserve">Vápenocementová omítka hladká jednovrstvá vnitřních stěn nanášená ručně   </t>
  </si>
  <si>
    <t>612325403</t>
  </si>
  <si>
    <t xml:space="preserve">Oprava vnitřní vápenocementové hrubé omítky stěn v rozsahu plochy do 50%   </t>
  </si>
  <si>
    <t>619991011</t>
  </si>
  <si>
    <t xml:space="preserve">Zakrytí oken folií   </t>
  </si>
  <si>
    <t>622321141</t>
  </si>
  <si>
    <t xml:space="preserve">Vápenocementová omítka štuková dvouvrstvá vnějších stěn nanášená ručně   </t>
  </si>
  <si>
    <t>642942611</t>
  </si>
  <si>
    <t xml:space="preserve">Osazování zárubní nebo rámů dveřních kovových do 2,5 m2 na montážní pěnu   </t>
  </si>
  <si>
    <t>553</t>
  </si>
  <si>
    <t>55331235</t>
  </si>
  <si>
    <t xml:space="preserve">zárubeň ocelová pro běžné zdění oblý profil 110 800 L/P   </t>
  </si>
  <si>
    <t>55331231</t>
  </si>
  <si>
    <t xml:space="preserve">zárubeň ocelová pro běžné zdění oblý profil 110 600 L/P   </t>
  </si>
  <si>
    <t>642945111</t>
  </si>
  <si>
    <t xml:space="preserve">Osazování protipožárních nebo protiplynových zárubní dveří jednokřídlových do 2,5 m2   </t>
  </si>
  <si>
    <t>611</t>
  </si>
  <si>
    <t>6118225</t>
  </si>
  <si>
    <t xml:space="preserve">zárubeň protipožární pro dveře 1křídlové 60,70,80,90x197cm ocelové   </t>
  </si>
  <si>
    <t>642945112</t>
  </si>
  <si>
    <t xml:space="preserve">Osazování protipožárních nebo protiplynových zárubní dveří dvoukřídlových do 6,5 m2   </t>
  </si>
  <si>
    <t>55331243</t>
  </si>
  <si>
    <t xml:space="preserve">zárubeň ocelová pro běžné zdění oblý profil 110 1600 dvoukřídlá   </t>
  </si>
  <si>
    <t>003</t>
  </si>
  <si>
    <t>941111131</t>
  </si>
  <si>
    <t xml:space="preserve">Montáž lešení řadového trubkového lehkého s podlahami zatížení do 200 kg/m2 š do 1,5 m v do 10 m   </t>
  </si>
  <si>
    <t>941111231</t>
  </si>
  <si>
    <t xml:space="preserve">Příplatek k lešení řadovému trubkovému lehkému s podlahami š 1,5 m v 10 m za první a ZKD den použití   </t>
  </si>
  <si>
    <t>941111831</t>
  </si>
  <si>
    <t xml:space="preserve">Demontáž lešení řadového trubkového lehkého s podlahami zatížení do 200 kg/m2 š do 1,5 m v do 10 m   </t>
  </si>
  <si>
    <t>013</t>
  </si>
  <si>
    <t>962031133</t>
  </si>
  <si>
    <t xml:space="preserve">Bourání příček z cihel pálených na MVC tl do 150 mm   </t>
  </si>
  <si>
    <t>962081141</t>
  </si>
  <si>
    <t xml:space="preserve">Bourání příček ze skleněných tvárnic tl do 150 mm   </t>
  </si>
  <si>
    <t>971033631</t>
  </si>
  <si>
    <t xml:space="preserve">Vybourání otvorů ve zdivu cihelném pl do 4 m2 na MVC nebo MV tl do 150 mm   </t>
  </si>
  <si>
    <t>971033651</t>
  </si>
  <si>
    <t xml:space="preserve">Vybourání otvorů ve zdivu cihelném pl do 4 m2 na MVC nebo MV tl do 600 mm   </t>
  </si>
  <si>
    <t>974031666</t>
  </si>
  <si>
    <t xml:space="preserve">Vysekání rýh ve zdivu cihelném pro vtahování nosníků hl do 150 mm v do 250 mm   </t>
  </si>
  <si>
    <t>978011161</t>
  </si>
  <si>
    <t xml:space="preserve">Otlučení (osekání) vnitřní vápenné nebo vápenocementové omítky stropů v rozsahu do 50 %   </t>
  </si>
  <si>
    <t>978013161</t>
  </si>
  <si>
    <t xml:space="preserve">Otlučení (osekání) vnitřní vápenné nebo vápenocementové omítky stěn v rozsahu do 50 %   </t>
  </si>
  <si>
    <t>997013153</t>
  </si>
  <si>
    <t xml:space="preserve">Vnitrostaveništní doprava suti a vybouraných hmot pro budovy v do 12 m s omezením mechanizace   </t>
  </si>
  <si>
    <t>t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</si>
  <si>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</si>
  <si>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</si>
  <si>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</si>
  <si>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</si>
  <si>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997013803</t>
  </si>
  <si>
    <t xml:space="preserve">Poplatek za uložení na skládce (skládkovné) stavebního odpadu cihelného kód odpadu 170 102   </t>
  </si>
  <si>
    <t>997013807</t>
  </si>
  <si>
    <t xml:space="preserve">Poplatek za uložení na skládce (skládkovné) stavebního odpadu keramického kód odpadu 170 103   </t>
  </si>
  <si>
    <t>997013811</t>
  </si>
  <si>
    <t xml:space="preserve">Poplatek za uložení na skládce (skládkovné) stavebního odpadu dřevěného kód odpadu 170 201   </t>
  </si>
  <si>
    <t>998011002</t>
  </si>
  <si>
    <t xml:space="preserve">Přesun hmot pro budovy zděné v do 12 m   </t>
  </si>
  <si>
    <t xml:space="preserve">Nové rozvody kanalizace a vody   </t>
  </si>
  <si>
    <t>soub</t>
  </si>
  <si>
    <t>7211</t>
  </si>
  <si>
    <t xml:space="preserve">Demontáž rozvody vody a kanalizace   </t>
  </si>
  <si>
    <t>soubor</t>
  </si>
  <si>
    <t>725112022</t>
  </si>
  <si>
    <t xml:space="preserve">Klozet keramický závěsný na nosné stěny s hlubokým splachováním odpad vodorovný   </t>
  </si>
  <si>
    <t>725121512</t>
  </si>
  <si>
    <t xml:space="preserve">Pisoárový záchodek keramický bez splachovací nádrže s odsáváním a se svislým přívodem vody   </t>
  </si>
  <si>
    <t>725211602</t>
  </si>
  <si>
    <t xml:space="preserve">Umyvadlo keramické připevněné na stěnu šrouby  - pouze montáž   </t>
  </si>
  <si>
    <t>998725102</t>
  </si>
  <si>
    <t xml:space="preserve">Přesun hmot tonážní pro zařizovací předměty v objektech v do 12 m   </t>
  </si>
  <si>
    <t>726111031.GBT</t>
  </si>
  <si>
    <t xml:space="preserve">Instalační předstěna Geberit Kombifix pro klozet s ovládáním zepředu závěsný do masivní zděné kce   </t>
  </si>
  <si>
    <t>741112001</t>
  </si>
  <si>
    <t xml:space="preserve">Montáž krabice zapuštěná plastová kruhová   </t>
  </si>
  <si>
    <t>345</t>
  </si>
  <si>
    <t>34571511</t>
  </si>
  <si>
    <t xml:space="preserve">krabice přístrojová instalační 500 V, D 69 mm x 30mm   </t>
  </si>
  <si>
    <t>741120001</t>
  </si>
  <si>
    <t xml:space="preserve">Montáž vodič Cu izolovaný plný a laněný žíla 0,35-6 mm2 pod omítku (CY)   </t>
  </si>
  <si>
    <t>341</t>
  </si>
  <si>
    <t>34111030</t>
  </si>
  <si>
    <t xml:space="preserve">kabel silový s Cu jádrem 1 kV 3x1,5mm2   </t>
  </si>
  <si>
    <t>34111036</t>
  </si>
  <si>
    <t xml:space="preserve">kabel silový s Cu jádrem 1 kV 3x2,5mm2   </t>
  </si>
  <si>
    <t>741313071</t>
  </si>
  <si>
    <t xml:space="preserve">Montáž koncových prvků (vypínače, zásuvky)   </t>
  </si>
  <si>
    <t>34551140</t>
  </si>
  <si>
    <t xml:space="preserve">zásuvka s krytem 2P+PE 10/16A bezšroubová 5519A-A02357   </t>
  </si>
  <si>
    <t>34535799</t>
  </si>
  <si>
    <t xml:space="preserve">ovladač zapínací tlačítkový 10A 3553-80289 velkoplošný   </t>
  </si>
  <si>
    <t>741372012</t>
  </si>
  <si>
    <t xml:space="preserve">Montáž svítidlo LED bytové přisazené nástěnné reflektorové bez čidla   </t>
  </si>
  <si>
    <t xml:space="preserve">LED svítidlo přisazené   </t>
  </si>
  <si>
    <t>ks</t>
  </si>
  <si>
    <t xml:space="preserve">Prodloužení VZT na WC   </t>
  </si>
  <si>
    <t>763113341</t>
  </si>
  <si>
    <t xml:space="preserve">SDK příčka instalační tl 155 mm zdvojený profil CW+UW 50 desky 2xH2 12,5 TI 50 mm EI 60 Rw 52 dB   </t>
  </si>
  <si>
    <t>7642</t>
  </si>
  <si>
    <t xml:space="preserve">D+M venkovního parapetu   </t>
  </si>
  <si>
    <t>766111820</t>
  </si>
  <si>
    <t xml:space="preserve">Demontáž truhlářských stěn dřevěných plných   </t>
  </si>
  <si>
    <t>766622131</t>
  </si>
  <si>
    <t xml:space="preserve">Montáž plastových oken plochy přes 1 m2 otevíravých výšky do 1,5 m s rámem do zdiva   </t>
  </si>
  <si>
    <t>61143749</t>
  </si>
  <si>
    <t xml:space="preserve">okno plastové dvoukřídlové otvíravé a sklápěcí 120x90 cm, trojsklo   </t>
  </si>
  <si>
    <t>766660001</t>
  </si>
  <si>
    <t xml:space="preserve">Montáž dveřních křídel otvíravých 1křídlových š do 0,8 m do ocelové zárubně   </t>
  </si>
  <si>
    <t>61162851</t>
  </si>
  <si>
    <t xml:space="preserve">dveře vnitřní foliované plné 1křídlové 60x197 cm   </t>
  </si>
  <si>
    <t>61162857</t>
  </si>
  <si>
    <t xml:space="preserve">dveře vnitřní foliované plné 1křídlové 80x197 cm   </t>
  </si>
  <si>
    <t>766660021</t>
  </si>
  <si>
    <t xml:space="preserve">Montáž dveřních křídel otvíravých 1křídlových š do 0,8 m požárních do ocelové zárubně   </t>
  </si>
  <si>
    <t>61165332</t>
  </si>
  <si>
    <t xml:space="preserve">dveře vnitřní protipožární hladké foliované 1křídlé 80x197cm   </t>
  </si>
  <si>
    <t>766660031</t>
  </si>
  <si>
    <t xml:space="preserve">Montáž dveřních křídel otvíravých 2křídlových požárních do ocelové zárubně   </t>
  </si>
  <si>
    <t>61165322</t>
  </si>
  <si>
    <t xml:space="preserve">dveře vnitřní protipožární plné 2křídlé 160x197   </t>
  </si>
  <si>
    <t>766691914</t>
  </si>
  <si>
    <t xml:space="preserve">Vyvěšení nebo zavěšení dřevěných křídel dveří pl do 2 m2   </t>
  </si>
  <si>
    <t>766691915</t>
  </si>
  <si>
    <t xml:space="preserve">Vyvěšení nebo zavěšení dřevěných křídel dveří pl přes 2 m2   </t>
  </si>
  <si>
    <t>766694121</t>
  </si>
  <si>
    <t xml:space="preserve">Montáž parapetních desek dřevěných nebo plastových šířky přes 30 cm délky do 1,0 m   </t>
  </si>
  <si>
    <t>61144406</t>
  </si>
  <si>
    <t xml:space="preserve">parapet plastový vnitřní - komůrkový 60 x 2 x 100 cm   </t>
  </si>
  <si>
    <t>61144019</t>
  </si>
  <si>
    <t xml:space="preserve">koncovka k parapetu plastovému vnitřnímu 1 pár   </t>
  </si>
  <si>
    <t>sada</t>
  </si>
  <si>
    <t>998766102</t>
  </si>
  <si>
    <t xml:space="preserve">Přesun hmot tonážní pro konstrukce truhlářské v objektech v do 12 m   </t>
  </si>
  <si>
    <t>767641800</t>
  </si>
  <si>
    <t xml:space="preserve">Demontáž zárubní dveří odřezáním plochy do 2,5 m2   </t>
  </si>
  <si>
    <t>771474113</t>
  </si>
  <si>
    <t xml:space="preserve">Montáž soklíků z dlaždic keramických rovných flexibilní lepidlo v do 120 mm   </t>
  </si>
  <si>
    <t>597</t>
  </si>
  <si>
    <t>59761009</t>
  </si>
  <si>
    <t xml:space="preserve">sokl - podlahy (barevný) 30 x 8 x 0,8 cm I. j.   </t>
  </si>
  <si>
    <t>59761271</t>
  </si>
  <si>
    <t xml:space="preserve">sokl - podlahy (barevný) 600 x 95mm   </t>
  </si>
  <si>
    <t>771574113</t>
  </si>
  <si>
    <t xml:space="preserve">Montáž podlah keramických režných hladkých lepených flexibilním lepidlem do 12 ks/m2   </t>
  </si>
  <si>
    <t>59761409</t>
  </si>
  <si>
    <t xml:space="preserve">dlaždice keramické slinuté neglazované mrazuvzdorné bílá přes 9 do 12 ks/m2 (0,6x0,15)   </t>
  </si>
  <si>
    <t>59761409.LSS</t>
  </si>
  <si>
    <t xml:space="preserve">dlaždice slinutá TAURUS COLOR, 298 x 298 x 9 mm   </t>
  </si>
  <si>
    <t>771591111</t>
  </si>
  <si>
    <t xml:space="preserve">Podlahy penetrace podkladu   </t>
  </si>
  <si>
    <t>771990112</t>
  </si>
  <si>
    <t xml:space="preserve">Vyrovnání podkladu samonivelační stěrkou tl 4 mm pevnosti 30 Mpa   </t>
  </si>
  <si>
    <t>998771102</t>
  </si>
  <si>
    <t xml:space="preserve">Přesun hmot tonážní pro podlahy z dlaždic v objektech v do 12 m   </t>
  </si>
  <si>
    <t>776421312</t>
  </si>
  <si>
    <t xml:space="preserve">Montáž přechodových šroubovaných lišt   </t>
  </si>
  <si>
    <t>55343124</t>
  </si>
  <si>
    <t xml:space="preserve">profil přechodový Al vrtaný 30 mm bronz   </t>
  </si>
  <si>
    <t>998776102</t>
  </si>
  <si>
    <t xml:space="preserve">Přesun hmot tonážní pro podlahy povlakové v objektech v do 12 m   </t>
  </si>
  <si>
    <t>781474114</t>
  </si>
  <si>
    <t xml:space="preserve">Montáž obkladů vnitřních keramických hladkých do 22 ks/m2 lepených flexibilním lepidlem   </t>
  </si>
  <si>
    <t>59761040</t>
  </si>
  <si>
    <t xml:space="preserve">obkládačky keramické koupelnové (bílé i barevné) přes 19 do 22 ks/m2   </t>
  </si>
  <si>
    <t>781494111</t>
  </si>
  <si>
    <t xml:space="preserve">Plastové profily rohové lepené flexibilním lepidlem   </t>
  </si>
  <si>
    <t>781494111a</t>
  </si>
  <si>
    <t xml:space="preserve">Plastové profily koutové lepené flexibilním lepidlem   </t>
  </si>
  <si>
    <t>781494311</t>
  </si>
  <si>
    <t xml:space="preserve">Plastové profily dilatační lepené flexibilním lepidlem   </t>
  </si>
  <si>
    <t>781494511</t>
  </si>
  <si>
    <t xml:space="preserve">Plastové profily ukončovací lepené flexibilním lepidlem   </t>
  </si>
  <si>
    <t>998781102</t>
  </si>
  <si>
    <t xml:space="preserve">Přesun hmot tonážní pro obklady keramické v objektech v do 12 m   </t>
  </si>
  <si>
    <t xml:space="preserve">Stavební úpravy </t>
  </si>
  <si>
    <t>Objekt:   Stavební úpravy</t>
  </si>
  <si>
    <t>Stavební úpravy</t>
  </si>
  <si>
    <t xml:space="preserve">Datum: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</si>
</sst>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##0.000;\-###0.000"/>
    <numFmt numFmtId="171" formatCode="#,##0.00_ ;\-#,##0.00\ "/>
  </numFmts>
  <fonts count="59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b/>
      <sz val="14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8"/>
      <color indexed="12"/>
      <name val="Arial CE"/>
      <family val="0"/>
    </font>
    <font>
      <i/>
      <sz val="7"/>
      <color indexed="12"/>
      <name val="Arial CE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5" fontId="9" fillId="0" borderId="41" xfId="0" applyNumberFormat="1" applyFont="1" applyBorder="1" applyAlignment="1" applyProtection="1">
      <alignment horizontal="right" vertical="center"/>
      <protection/>
    </xf>
    <xf numFmtId="166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166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166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66" fontId="9" fillId="0" borderId="31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166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166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166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166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0" fillId="0" borderId="0" xfId="46" applyFont="1" applyAlignment="1">
      <alignment horizontal="left" vertical="top"/>
      <protection locked="0"/>
    </xf>
    <xf numFmtId="0" fontId="14" fillId="0" borderId="0" xfId="46" applyFont="1" applyAlignment="1" applyProtection="1">
      <alignment horizontal="left"/>
      <protection/>
    </xf>
    <xf numFmtId="0" fontId="15" fillId="0" borderId="0" xfId="46" applyFont="1" applyAlignment="1" applyProtection="1">
      <alignment horizontal="left"/>
      <protection/>
    </xf>
    <xf numFmtId="0" fontId="14" fillId="0" borderId="0" xfId="46" applyFont="1" applyAlignment="1" applyProtection="1">
      <alignment horizontal="left" vertical="center"/>
      <protection/>
    </xf>
    <xf numFmtId="0" fontId="7" fillId="0" borderId="0" xfId="46" applyFont="1" applyAlignment="1" applyProtection="1">
      <alignment horizontal="left" vertical="top"/>
      <protection/>
    </xf>
    <xf numFmtId="0" fontId="15" fillId="0" borderId="0" xfId="46" applyFont="1" applyAlignment="1" applyProtection="1">
      <alignment horizontal="left" vertical="top"/>
      <protection/>
    </xf>
    <xf numFmtId="0" fontId="7" fillId="0" borderId="0" xfId="46" applyFont="1" applyAlignment="1" applyProtection="1">
      <alignment horizontal="left"/>
      <protection/>
    </xf>
    <xf numFmtId="0" fontId="5" fillId="33" borderId="64" xfId="46" applyFont="1" applyFill="1" applyBorder="1" applyAlignment="1" applyProtection="1">
      <alignment horizontal="center" vertical="center" wrapText="1"/>
      <protection/>
    </xf>
    <xf numFmtId="0" fontId="16" fillId="0" borderId="0" xfId="46" applyFont="1" applyAlignment="1">
      <alignment horizontal="left" wrapText="1"/>
      <protection locked="0"/>
    </xf>
    <xf numFmtId="166" fontId="16" fillId="0" borderId="0" xfId="46" applyNumberFormat="1" applyFont="1" applyAlignment="1">
      <alignment horizontal="right"/>
      <protection locked="0"/>
    </xf>
    <xf numFmtId="0" fontId="17" fillId="0" borderId="0" xfId="46" applyFont="1" applyAlignment="1">
      <alignment horizontal="left" wrapText="1"/>
      <protection locked="0"/>
    </xf>
    <xf numFmtId="166" fontId="17" fillId="0" borderId="0" xfId="46" applyNumberFormat="1" applyFont="1" applyAlignment="1">
      <alignment horizontal="right"/>
      <protection locked="0"/>
    </xf>
    <xf numFmtId="0" fontId="18" fillId="0" borderId="0" xfId="46" applyFont="1" applyAlignment="1">
      <alignment horizontal="left" wrapText="1"/>
      <protection locked="0"/>
    </xf>
    <xf numFmtId="166" fontId="18" fillId="0" borderId="0" xfId="46" applyNumberFormat="1" applyFont="1" applyAlignment="1">
      <alignment horizontal="right"/>
      <protection locked="0"/>
    </xf>
    <xf numFmtId="0" fontId="14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 wrapText="1"/>
      <protection/>
    </xf>
    <xf numFmtId="170" fontId="17" fillId="0" borderId="0" xfId="0" applyNumberFormat="1" applyFont="1" applyAlignment="1" applyProtection="1">
      <alignment horizontal="right"/>
      <protection/>
    </xf>
    <xf numFmtId="2" fontId="17" fillId="0" borderId="0" xfId="0" applyNumberFormat="1" applyFont="1" applyAlignment="1" applyProtection="1">
      <alignment horizontal="right"/>
      <protection/>
    </xf>
    <xf numFmtId="164" fontId="5" fillId="0" borderId="65" xfId="0" applyNumberFormat="1" applyFont="1" applyBorder="1" applyAlignment="1" applyProtection="1">
      <alignment horizontal="right"/>
      <protection/>
    </xf>
    <xf numFmtId="0" fontId="5" fillId="0" borderId="66" xfId="0" applyFont="1" applyBorder="1" applyAlignment="1" applyProtection="1">
      <alignment horizontal="left" wrapText="1"/>
      <protection/>
    </xf>
    <xf numFmtId="170" fontId="5" fillId="0" borderId="66" xfId="0" applyNumberFormat="1" applyFont="1" applyBorder="1" applyAlignment="1" applyProtection="1">
      <alignment horizontal="right"/>
      <protection/>
    </xf>
    <xf numFmtId="2" fontId="7" fillId="0" borderId="66" xfId="0" applyNumberFormat="1" applyFont="1" applyBorder="1" applyAlignment="1" applyProtection="1">
      <alignment horizontal="right"/>
      <protection/>
    </xf>
    <xf numFmtId="2" fontId="7" fillId="0" borderId="67" xfId="0" applyNumberFormat="1" applyFont="1" applyBorder="1" applyAlignment="1" applyProtection="1">
      <alignment horizontal="right"/>
      <protection/>
    </xf>
    <xf numFmtId="164" fontId="22" fillId="0" borderId="65" xfId="0" applyNumberFormat="1" applyFont="1" applyBorder="1" applyAlignment="1" applyProtection="1">
      <alignment horizontal="right"/>
      <protection/>
    </xf>
    <xf numFmtId="0" fontId="22" fillId="0" borderId="66" xfId="0" applyFont="1" applyBorder="1" applyAlignment="1" applyProtection="1">
      <alignment horizontal="left" wrapText="1"/>
      <protection/>
    </xf>
    <xf numFmtId="170" fontId="22" fillId="0" borderId="66" xfId="0" applyNumberFormat="1" applyFont="1" applyBorder="1" applyAlignment="1" applyProtection="1">
      <alignment horizontal="right"/>
      <protection/>
    </xf>
    <xf numFmtId="2" fontId="23" fillId="0" borderId="66" xfId="0" applyNumberFormat="1" applyFont="1" applyBorder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164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 wrapText="1"/>
      <protection/>
    </xf>
    <xf numFmtId="170" fontId="18" fillId="0" borderId="0" xfId="0" applyNumberFormat="1" applyFont="1" applyAlignment="1" applyProtection="1">
      <alignment horizontal="right"/>
      <protection/>
    </xf>
    <xf numFmtId="2" fontId="18" fillId="0" borderId="0" xfId="0" applyNumberFormat="1" applyFont="1" applyAlignment="1" applyProtection="1">
      <alignment horizontal="right"/>
      <protection/>
    </xf>
    <xf numFmtId="166" fontId="18" fillId="0" borderId="0" xfId="0" applyNumberFormat="1" applyFont="1" applyAlignment="1" applyProtection="1">
      <alignment horizontal="right"/>
      <protection/>
    </xf>
    <xf numFmtId="0" fontId="13" fillId="0" borderId="0" xfId="46" applyFont="1" applyAlignment="1" applyProtection="1">
      <alignment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166" fontId="5" fillId="0" borderId="59" xfId="0" applyNumberFormat="1" applyFont="1" applyBorder="1" applyAlignment="1">
      <alignment horizontal="right" vertical="center"/>
    </xf>
    <xf numFmtId="166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166" fontId="9" fillId="0" borderId="45" xfId="0" applyNumberFormat="1" applyFont="1" applyBorder="1" applyAlignment="1" applyProtection="1">
      <alignment horizontal="center" vertical="center"/>
      <protection/>
    </xf>
    <xf numFmtId="166" fontId="9" fillId="0" borderId="52" xfId="0" applyNumberFormat="1" applyFont="1" applyBorder="1" applyAlignment="1" applyProtection="1">
      <alignment horizontal="center" vertical="center"/>
      <protection/>
    </xf>
    <xf numFmtId="166" fontId="9" fillId="0" borderId="56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8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8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13" fillId="0" borderId="0" xfId="46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P24" sqref="P24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204" t="s">
        <v>2</v>
      </c>
      <c r="F5" s="205"/>
      <c r="G5" s="205"/>
      <c r="H5" s="205"/>
      <c r="I5" s="205"/>
      <c r="J5" s="205"/>
      <c r="K5" s="205"/>
      <c r="L5" s="206"/>
      <c r="M5" s="17"/>
      <c r="N5" s="17"/>
      <c r="O5" s="195" t="s">
        <v>3</v>
      </c>
      <c r="P5" s="195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207" t="s">
        <v>362</v>
      </c>
      <c r="F6" s="208"/>
      <c r="G6" s="208"/>
      <c r="H6" s="208"/>
      <c r="I6" s="208"/>
      <c r="J6" s="208"/>
      <c r="K6" s="208"/>
      <c r="L6" s="209"/>
      <c r="M6" s="17"/>
      <c r="N6" s="17"/>
      <c r="O6" s="195" t="s">
        <v>5</v>
      </c>
      <c r="P6" s="195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10" t="s">
        <v>6</v>
      </c>
      <c r="F7" s="211"/>
      <c r="G7" s="211"/>
      <c r="H7" s="211"/>
      <c r="I7" s="211"/>
      <c r="J7" s="211"/>
      <c r="K7" s="211"/>
      <c r="L7" s="212"/>
      <c r="M7" s="17"/>
      <c r="N7" s="17"/>
      <c r="O7" s="195" t="s">
        <v>7</v>
      </c>
      <c r="P7" s="195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5" t="s">
        <v>8</v>
      </c>
      <c r="P8" s="195"/>
      <c r="Q8" s="17" t="s">
        <v>9</v>
      </c>
      <c r="R8" s="17"/>
      <c r="S8" s="20"/>
    </row>
    <row r="9" spans="1:19" s="2" customFormat="1" ht="24.75" customHeight="1">
      <c r="A9" s="16"/>
      <c r="B9" s="17" t="s">
        <v>10</v>
      </c>
      <c r="C9" s="17"/>
      <c r="D9" s="17"/>
      <c r="E9" s="213" t="s">
        <v>6</v>
      </c>
      <c r="F9" s="214"/>
      <c r="G9" s="214"/>
      <c r="H9" s="214"/>
      <c r="I9" s="214"/>
      <c r="J9" s="214"/>
      <c r="K9" s="214"/>
      <c r="L9" s="215"/>
      <c r="M9" s="17"/>
      <c r="N9" s="17"/>
      <c r="O9" s="196"/>
      <c r="P9" s="197"/>
      <c r="Q9" s="24"/>
      <c r="R9" s="25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01" t="s">
        <v>6</v>
      </c>
      <c r="F10" s="202"/>
      <c r="G10" s="202"/>
      <c r="H10" s="202"/>
      <c r="I10" s="202"/>
      <c r="J10" s="202"/>
      <c r="K10" s="202"/>
      <c r="L10" s="203"/>
      <c r="M10" s="17"/>
      <c r="N10" s="17"/>
      <c r="O10" s="196"/>
      <c r="P10" s="197"/>
      <c r="Q10" s="24"/>
      <c r="R10" s="25"/>
      <c r="S10" s="20"/>
    </row>
    <row r="11" spans="1:19" s="2" customFormat="1" ht="24.75" customHeight="1">
      <c r="A11" s="16"/>
      <c r="B11" s="17" t="s">
        <v>12</v>
      </c>
      <c r="C11" s="17"/>
      <c r="D11" s="17"/>
      <c r="E11" s="201" t="s">
        <v>6</v>
      </c>
      <c r="F11" s="202"/>
      <c r="G11" s="202"/>
      <c r="H11" s="202"/>
      <c r="I11" s="202"/>
      <c r="J11" s="202"/>
      <c r="K11" s="202"/>
      <c r="L11" s="203"/>
      <c r="M11" s="17"/>
      <c r="N11" s="17"/>
      <c r="O11" s="196"/>
      <c r="P11" s="197"/>
      <c r="Q11" s="24"/>
      <c r="R11" s="25"/>
      <c r="S11" s="20"/>
    </row>
    <row r="12" spans="1:19" s="2" customFormat="1" ht="24.75" customHeight="1">
      <c r="A12" s="16"/>
      <c r="B12" s="17" t="s">
        <v>13</v>
      </c>
      <c r="C12" s="17"/>
      <c r="D12" s="17"/>
      <c r="E12" s="192"/>
      <c r="F12" s="193"/>
      <c r="G12" s="193"/>
      <c r="H12" s="193"/>
      <c r="I12" s="193"/>
      <c r="J12" s="193"/>
      <c r="K12" s="193"/>
      <c r="L12" s="194"/>
      <c r="M12" s="17"/>
      <c r="N12" s="17"/>
      <c r="O12" s="188"/>
      <c r="P12" s="189"/>
      <c r="Q12" s="188"/>
      <c r="R12" s="189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14</v>
      </c>
      <c r="F14" s="17"/>
      <c r="G14" s="17"/>
      <c r="H14" s="17"/>
      <c r="I14" s="31" t="s">
        <v>15</v>
      </c>
      <c r="J14" s="17"/>
      <c r="K14" s="17"/>
      <c r="L14" s="17"/>
      <c r="M14" s="17"/>
      <c r="N14" s="17"/>
      <c r="O14" s="195" t="s">
        <v>16</v>
      </c>
      <c r="P14" s="195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95" t="s">
        <v>17</v>
      </c>
      <c r="P15" s="195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18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19</v>
      </c>
      <c r="B18" s="43"/>
      <c r="C18" s="43"/>
      <c r="D18" s="44"/>
      <c r="E18" s="45" t="s">
        <v>20</v>
      </c>
      <c r="F18" s="44"/>
      <c r="G18" s="45" t="s">
        <v>21</v>
      </c>
      <c r="H18" s="43"/>
      <c r="I18" s="44"/>
      <c r="J18" s="45" t="s">
        <v>22</v>
      </c>
      <c r="K18" s="43"/>
      <c r="L18" s="45" t="s">
        <v>23</v>
      </c>
      <c r="M18" s="43"/>
      <c r="N18" s="43"/>
      <c r="O18" s="43"/>
      <c r="P18" s="44"/>
      <c r="Q18" s="45" t="s">
        <v>24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25</v>
      </c>
      <c r="F20" s="39"/>
      <c r="G20" s="39"/>
      <c r="H20" s="39"/>
      <c r="I20" s="39"/>
      <c r="J20" s="57" t="s">
        <v>26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27</v>
      </c>
      <c r="B21" s="59"/>
      <c r="C21" s="60" t="s">
        <v>28</v>
      </c>
      <c r="D21" s="61"/>
      <c r="E21" s="61"/>
      <c r="F21" s="62"/>
      <c r="G21" s="58" t="s">
        <v>29</v>
      </c>
      <c r="H21" s="63"/>
      <c r="I21" s="60" t="s">
        <v>30</v>
      </c>
      <c r="J21" s="61"/>
      <c r="K21" s="61"/>
      <c r="L21" s="58" t="s">
        <v>31</v>
      </c>
      <c r="M21" s="63"/>
      <c r="N21" s="60" t="s">
        <v>32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33</v>
      </c>
      <c r="B22" s="66" t="s">
        <v>34</v>
      </c>
      <c r="C22" s="67"/>
      <c r="D22" s="68" t="s">
        <v>35</v>
      </c>
      <c r="E22" s="198">
        <f>'Rekapitulace rozpočtu'!C13</f>
        <v>0</v>
      </c>
      <c r="F22" s="70"/>
      <c r="G22" s="65" t="s">
        <v>36</v>
      </c>
      <c r="H22" s="71" t="s">
        <v>37</v>
      </c>
      <c r="I22" s="72"/>
      <c r="J22" s="73">
        <v>0</v>
      </c>
      <c r="K22" s="74"/>
      <c r="L22" s="65" t="s">
        <v>38</v>
      </c>
      <c r="M22" s="75" t="s">
        <v>39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40</v>
      </c>
      <c r="B23" s="78"/>
      <c r="C23" s="79"/>
      <c r="D23" s="68" t="s">
        <v>41</v>
      </c>
      <c r="E23" s="199"/>
      <c r="F23" s="70"/>
      <c r="G23" s="65" t="s">
        <v>42</v>
      </c>
      <c r="H23" s="17" t="s">
        <v>43</v>
      </c>
      <c r="I23" s="72"/>
      <c r="J23" s="73">
        <v>0</v>
      </c>
      <c r="K23" s="74"/>
      <c r="L23" s="65" t="s">
        <v>44</v>
      </c>
      <c r="M23" s="75" t="s">
        <v>45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46</v>
      </c>
      <c r="B24" s="66" t="s">
        <v>47</v>
      </c>
      <c r="C24" s="67"/>
      <c r="D24" s="68" t="s">
        <v>35</v>
      </c>
      <c r="E24" s="198">
        <f>'Rekapitulace rozpočtu'!C20</f>
        <v>0</v>
      </c>
      <c r="F24" s="70"/>
      <c r="G24" s="65" t="s">
        <v>48</v>
      </c>
      <c r="H24" s="71" t="s">
        <v>49</v>
      </c>
      <c r="I24" s="72"/>
      <c r="J24" s="73">
        <v>0</v>
      </c>
      <c r="K24" s="74"/>
      <c r="L24" s="65" t="s">
        <v>50</v>
      </c>
      <c r="M24" s="75" t="s">
        <v>51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52</v>
      </c>
      <c r="B25" s="78"/>
      <c r="C25" s="79"/>
      <c r="D25" s="68" t="s">
        <v>41</v>
      </c>
      <c r="E25" s="199"/>
      <c r="F25" s="70"/>
      <c r="G25" s="65" t="s">
        <v>53</v>
      </c>
      <c r="H25" s="71"/>
      <c r="I25" s="72"/>
      <c r="J25" s="73">
        <v>0</v>
      </c>
      <c r="K25" s="74"/>
      <c r="L25" s="65" t="s">
        <v>54</v>
      </c>
      <c r="M25" s="75" t="s">
        <v>55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56</v>
      </c>
      <c r="B26" s="66" t="s">
        <v>57</v>
      </c>
      <c r="C26" s="67"/>
      <c r="D26" s="68" t="s">
        <v>35</v>
      </c>
      <c r="E26" s="198">
        <v>0</v>
      </c>
      <c r="F26" s="70"/>
      <c r="G26" s="80"/>
      <c r="H26" s="76"/>
      <c r="I26" s="72"/>
      <c r="J26" s="81"/>
      <c r="K26" s="74"/>
      <c r="L26" s="65" t="s">
        <v>58</v>
      </c>
      <c r="M26" s="75" t="s">
        <v>59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60</v>
      </c>
      <c r="B27" s="78"/>
      <c r="C27" s="79"/>
      <c r="D27" s="68" t="s">
        <v>41</v>
      </c>
      <c r="E27" s="200"/>
      <c r="F27" s="70"/>
      <c r="G27" s="80"/>
      <c r="H27" s="76"/>
      <c r="I27" s="72"/>
      <c r="J27" s="81"/>
      <c r="K27" s="74"/>
      <c r="L27" s="65" t="s">
        <v>61</v>
      </c>
      <c r="M27" s="71" t="s">
        <v>62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63</v>
      </c>
      <c r="B28" s="82" t="s">
        <v>64</v>
      </c>
      <c r="C28" s="76"/>
      <c r="D28" s="72"/>
      <c r="E28" s="83">
        <f>SUM(E22:E27)</f>
        <v>0</v>
      </c>
      <c r="F28" s="41"/>
      <c r="G28" s="65" t="s">
        <v>65</v>
      </c>
      <c r="H28" s="82" t="s">
        <v>66</v>
      </c>
      <c r="I28" s="72"/>
      <c r="J28" s="84">
        <f>SUM(J22:J27)</f>
        <v>0</v>
      </c>
      <c r="K28" s="85"/>
      <c r="L28" s="65" t="s">
        <v>67</v>
      </c>
      <c r="M28" s="82" t="s">
        <v>68</v>
      </c>
      <c r="N28" s="76"/>
      <c r="O28" s="76"/>
      <c r="P28" s="76"/>
      <c r="Q28" s="72"/>
      <c r="R28" s="83">
        <f>SUM(R22:R27)</f>
        <v>0</v>
      </c>
      <c r="S28" s="41"/>
    </row>
    <row r="29" spans="1:19" s="2" customFormat="1" ht="19.5" customHeight="1">
      <c r="A29" s="86" t="s">
        <v>69</v>
      </c>
      <c r="B29" s="87" t="s">
        <v>70</v>
      </c>
      <c r="C29" s="88"/>
      <c r="D29" s="89"/>
      <c r="E29" s="90">
        <v>0</v>
      </c>
      <c r="F29" s="91"/>
      <c r="G29" s="86" t="s">
        <v>71</v>
      </c>
      <c r="H29" s="87" t="s">
        <v>72</v>
      </c>
      <c r="I29" s="89"/>
      <c r="J29" s="92">
        <v>0</v>
      </c>
      <c r="K29" s="93"/>
      <c r="L29" s="86" t="s">
        <v>73</v>
      </c>
      <c r="M29" s="87" t="s">
        <v>74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75</v>
      </c>
      <c r="D30" s="97"/>
      <c r="E30" s="97"/>
      <c r="F30" s="97"/>
      <c r="G30" s="97"/>
      <c r="H30" s="97"/>
      <c r="I30" s="97"/>
      <c r="J30" s="97"/>
      <c r="K30" s="97"/>
      <c r="L30" s="58" t="s">
        <v>76</v>
      </c>
      <c r="M30" s="98"/>
      <c r="N30" s="61" t="s">
        <v>77</v>
      </c>
      <c r="O30" s="99"/>
      <c r="P30" s="99"/>
      <c r="Q30" s="99"/>
      <c r="R30" s="100">
        <f>E28+E29+J28+J29+R28+R29</f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78</v>
      </c>
      <c r="N31" s="104"/>
      <c r="O31" s="105" t="s">
        <v>79</v>
      </c>
      <c r="P31" s="104"/>
      <c r="Q31" s="105" t="s">
        <v>80</v>
      </c>
      <c r="R31" s="105" t="s">
        <v>81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82</v>
      </c>
      <c r="N32" s="110"/>
      <c r="O32" s="111">
        <v>15</v>
      </c>
      <c r="P32" s="190">
        <v>0</v>
      </c>
      <c r="Q32" s="190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83</v>
      </c>
      <c r="N33" s="115"/>
      <c r="O33" s="116">
        <v>21</v>
      </c>
      <c r="P33" s="191">
        <f>R30</f>
        <v>0</v>
      </c>
      <c r="Q33" s="191"/>
      <c r="R33" s="117">
        <f>0.21*P33</f>
        <v>0</v>
      </c>
      <c r="S33" s="118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9"/>
      <c r="M34" s="120" t="s">
        <v>84</v>
      </c>
      <c r="N34" s="121"/>
      <c r="O34" s="122"/>
      <c r="P34" s="121"/>
      <c r="Q34" s="123"/>
      <c r="R34" s="124">
        <f>R33+R30</f>
        <v>0</v>
      </c>
      <c r="S34" s="125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6" t="s">
        <v>85</v>
      </c>
      <c r="M35" s="127"/>
      <c r="N35" s="128" t="s">
        <v>86</v>
      </c>
      <c r="O35" s="129"/>
      <c r="P35" s="127"/>
      <c r="Q35" s="127"/>
      <c r="R35" s="127"/>
      <c r="S35" s="130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31"/>
      <c r="M36" s="132" t="s">
        <v>87</v>
      </c>
      <c r="N36" s="133"/>
      <c r="O36" s="133"/>
      <c r="P36" s="133"/>
      <c r="Q36" s="133"/>
      <c r="R36" s="134">
        <v>0</v>
      </c>
      <c r="S36" s="135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31"/>
      <c r="M37" s="132" t="s">
        <v>88</v>
      </c>
      <c r="N37" s="133"/>
      <c r="O37" s="133"/>
      <c r="P37" s="133"/>
      <c r="Q37" s="133"/>
      <c r="R37" s="134">
        <v>0</v>
      </c>
      <c r="S37" s="135"/>
    </row>
    <row r="38" spans="1:19" s="2" customFormat="1" ht="14.2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39" t="s">
        <v>89</v>
      </c>
      <c r="N38" s="140"/>
      <c r="O38" s="140"/>
      <c r="P38" s="140"/>
      <c r="Q38" s="140"/>
      <c r="R38" s="141">
        <v>0</v>
      </c>
      <c r="S38" s="142"/>
    </row>
  </sheetData>
  <sheetProtection password="E922" sheet="1"/>
  <mergeCells count="23">
    <mergeCell ref="E6:L6"/>
    <mergeCell ref="E7:L7"/>
    <mergeCell ref="E9:L9"/>
    <mergeCell ref="O10:P10"/>
    <mergeCell ref="O14:P14"/>
    <mergeCell ref="O15:P15"/>
    <mergeCell ref="E11:L11"/>
    <mergeCell ref="E10:L10"/>
    <mergeCell ref="O5:P5"/>
    <mergeCell ref="O6:P6"/>
    <mergeCell ref="O11:P11"/>
    <mergeCell ref="O12:P12"/>
    <mergeCell ref="E5:L5"/>
    <mergeCell ref="Q12:R12"/>
    <mergeCell ref="P32:Q32"/>
    <mergeCell ref="P33:Q33"/>
    <mergeCell ref="E12:L12"/>
    <mergeCell ref="O7:P7"/>
    <mergeCell ref="O8:P8"/>
    <mergeCell ref="O9:P9"/>
    <mergeCell ref="E22:E23"/>
    <mergeCell ref="E24:E25"/>
    <mergeCell ref="E26:E27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F18" sqref="F18"/>
    </sheetView>
  </sheetViews>
  <sheetFormatPr defaultColWidth="10.66015625" defaultRowHeight="12" customHeight="1"/>
  <cols>
    <col min="1" max="1" width="14.16015625" style="143" customWidth="1"/>
    <col min="2" max="2" width="70.16015625" style="143" customWidth="1"/>
    <col min="3" max="3" width="22.5" style="143" customWidth="1"/>
    <col min="4" max="5" width="18.16015625" style="143" customWidth="1"/>
    <col min="6" max="16384" width="10.66015625" style="143" customWidth="1"/>
  </cols>
  <sheetData>
    <row r="1" spans="1:5" ht="27.75" customHeight="1">
      <c r="A1" s="216" t="s">
        <v>90</v>
      </c>
      <c r="B1" s="216"/>
      <c r="C1" s="216"/>
      <c r="D1" s="187"/>
      <c r="E1" s="187"/>
    </row>
    <row r="2" spans="1:5" ht="12.75" customHeight="1">
      <c r="A2" s="144" t="s">
        <v>91</v>
      </c>
      <c r="B2" s="145"/>
      <c r="C2" s="145"/>
      <c r="D2" s="145"/>
      <c r="E2" s="145"/>
    </row>
    <row r="3" spans="1:5" ht="12.75" customHeight="1">
      <c r="A3" s="144" t="s">
        <v>363</v>
      </c>
      <c r="B3" s="145"/>
      <c r="C3" s="145"/>
      <c r="D3" s="145"/>
      <c r="E3" s="145"/>
    </row>
    <row r="4" spans="1:5" ht="13.5" customHeight="1">
      <c r="A4" s="146"/>
      <c r="B4" s="146"/>
      <c r="C4" s="147"/>
      <c r="D4" s="147"/>
      <c r="E4" s="147"/>
    </row>
    <row r="5" spans="1:5" ht="6.75" customHeight="1">
      <c r="A5" s="147"/>
      <c r="B5" s="147"/>
      <c r="C5" s="147"/>
      <c r="D5" s="147"/>
      <c r="E5" s="147"/>
    </row>
    <row r="6" spans="1:5" ht="12.75" customHeight="1">
      <c r="A6" s="145" t="s">
        <v>92</v>
      </c>
      <c r="B6" s="148"/>
      <c r="C6" s="148"/>
      <c r="D6" s="148"/>
      <c r="E6" s="148"/>
    </row>
    <row r="7" spans="1:4" ht="13.5" customHeight="1">
      <c r="A7" s="145" t="s">
        <v>93</v>
      </c>
      <c r="B7" s="148"/>
      <c r="C7" s="145" t="s">
        <v>94</v>
      </c>
      <c r="D7" s="148"/>
    </row>
    <row r="8" spans="1:4" ht="13.5" customHeight="1">
      <c r="A8" s="145" t="s">
        <v>95</v>
      </c>
      <c r="B8" s="148"/>
      <c r="C8" s="145" t="s">
        <v>365</v>
      </c>
      <c r="D8" s="148"/>
    </row>
    <row r="9" spans="1:5" ht="6" customHeight="1">
      <c r="A9" s="149"/>
      <c r="B9" s="149"/>
      <c r="C9" s="149"/>
      <c r="D9" s="149"/>
      <c r="E9" s="149"/>
    </row>
    <row r="10" spans="1:3" ht="22.5" customHeight="1">
      <c r="A10" s="150" t="s">
        <v>96</v>
      </c>
      <c r="B10" s="150" t="s">
        <v>97</v>
      </c>
      <c r="C10" s="150" t="s">
        <v>98</v>
      </c>
    </row>
    <row r="11" spans="1:3" ht="12.75" customHeight="1" hidden="1">
      <c r="A11" s="150" t="s">
        <v>33</v>
      </c>
      <c r="B11" s="150" t="s">
        <v>40</v>
      </c>
      <c r="C11" s="150" t="s">
        <v>56</v>
      </c>
    </row>
    <row r="12" spans="1:3" ht="4.5" customHeight="1">
      <c r="A12" s="149"/>
      <c r="B12" s="149"/>
      <c r="C12" s="149"/>
    </row>
    <row r="13" spans="1:3" ht="30.75" customHeight="1">
      <c r="A13" s="151" t="s">
        <v>34</v>
      </c>
      <c r="B13" s="151" t="s">
        <v>99</v>
      </c>
      <c r="C13" s="152">
        <f>SUM(C14:C19)</f>
        <v>0</v>
      </c>
    </row>
    <row r="14" spans="1:3" ht="28.5" customHeight="1">
      <c r="A14" s="153" t="s">
        <v>46</v>
      </c>
      <c r="B14" s="153" t="s">
        <v>100</v>
      </c>
      <c r="C14" s="154">
        <f>Zadání!H15</f>
        <v>0</v>
      </c>
    </row>
    <row r="15" spans="1:3" ht="28.5" customHeight="1">
      <c r="A15" s="153" t="s">
        <v>52</v>
      </c>
      <c r="B15" s="153" t="s">
        <v>101</v>
      </c>
      <c r="C15" s="154">
        <f>Zadání!H22</f>
        <v>0</v>
      </c>
    </row>
    <row r="16" spans="1:3" ht="28.5" customHeight="1">
      <c r="A16" s="153" t="s">
        <v>60</v>
      </c>
      <c r="B16" s="153" t="s">
        <v>102</v>
      </c>
      <c r="C16" s="154">
        <f>Zadání!H25</f>
        <v>0</v>
      </c>
    </row>
    <row r="17" spans="1:3" ht="28.5" customHeight="1">
      <c r="A17" s="153" t="s">
        <v>42</v>
      </c>
      <c r="B17" s="153" t="s">
        <v>103</v>
      </c>
      <c r="C17" s="154">
        <f>Zadání!H44</f>
        <v>0</v>
      </c>
    </row>
    <row r="18" spans="1:3" ht="28.5" customHeight="1">
      <c r="A18" s="153" t="s">
        <v>104</v>
      </c>
      <c r="B18" s="153" t="s">
        <v>105</v>
      </c>
      <c r="C18" s="154">
        <f>Zadání!H55</f>
        <v>0</v>
      </c>
    </row>
    <row r="19" spans="1:3" ht="28.5" customHeight="1">
      <c r="A19" s="153" t="s">
        <v>106</v>
      </c>
      <c r="B19" s="153" t="s">
        <v>107</v>
      </c>
      <c r="C19" s="154">
        <f>Zadání!H62</f>
        <v>0</v>
      </c>
    </row>
    <row r="20" spans="1:3" ht="30.75" customHeight="1">
      <c r="A20" s="151" t="s">
        <v>47</v>
      </c>
      <c r="B20" s="151" t="s">
        <v>108</v>
      </c>
      <c r="C20" s="152">
        <f>SUM(C21:C32)</f>
        <v>0</v>
      </c>
    </row>
    <row r="21" spans="1:3" ht="28.5" customHeight="1">
      <c r="A21" s="153" t="s">
        <v>109</v>
      </c>
      <c r="B21" s="153" t="s">
        <v>110</v>
      </c>
      <c r="C21" s="154">
        <f>Zadání!H66</f>
        <v>0</v>
      </c>
    </row>
    <row r="22" spans="1:3" ht="28.5" customHeight="1">
      <c r="A22" s="153" t="s">
        <v>111</v>
      </c>
      <c r="B22" s="153" t="s">
        <v>112</v>
      </c>
      <c r="C22" s="154">
        <f>Zadání!H69</f>
        <v>0</v>
      </c>
    </row>
    <row r="23" spans="1:3" ht="28.5" customHeight="1">
      <c r="A23" s="153" t="s">
        <v>113</v>
      </c>
      <c r="B23" s="153" t="s">
        <v>114</v>
      </c>
      <c r="C23" s="154">
        <f>Zadání!H74</f>
        <v>0</v>
      </c>
    </row>
    <row r="24" spans="1:3" ht="28.5" customHeight="1">
      <c r="A24" s="153" t="s">
        <v>115</v>
      </c>
      <c r="B24" s="153" t="s">
        <v>116</v>
      </c>
      <c r="C24" s="154">
        <f>Zadání!H76</f>
        <v>0</v>
      </c>
    </row>
    <row r="25" spans="1:3" ht="28.5" customHeight="1">
      <c r="A25" s="153" t="s">
        <v>117</v>
      </c>
      <c r="B25" s="153" t="s">
        <v>118</v>
      </c>
      <c r="C25" s="154">
        <f>Zadání!H87</f>
        <v>0</v>
      </c>
    </row>
    <row r="26" spans="1:3" ht="28.5" customHeight="1">
      <c r="A26" s="153" t="s">
        <v>119</v>
      </c>
      <c r="B26" s="153" t="s">
        <v>120</v>
      </c>
      <c r="C26" s="154">
        <f>Zadání!H89</f>
        <v>0</v>
      </c>
    </row>
    <row r="27" spans="1:3" ht="28.5" customHeight="1">
      <c r="A27" s="153" t="s">
        <v>121</v>
      </c>
      <c r="B27" s="153" t="s">
        <v>122</v>
      </c>
      <c r="C27" s="154">
        <f>Zadání!H91</f>
        <v>0</v>
      </c>
    </row>
    <row r="28" spans="1:3" ht="28.5" customHeight="1">
      <c r="A28" s="153" t="s">
        <v>123</v>
      </c>
      <c r="B28" s="153" t="s">
        <v>124</v>
      </c>
      <c r="C28" s="154">
        <f>Zadání!H93</f>
        <v>0</v>
      </c>
    </row>
    <row r="29" spans="1:3" ht="28.5" customHeight="1">
      <c r="A29" s="153" t="s">
        <v>125</v>
      </c>
      <c r="B29" s="153" t="s">
        <v>126</v>
      </c>
      <c r="C29" s="154">
        <f>Zadání!H110</f>
        <v>0</v>
      </c>
    </row>
    <row r="30" spans="1:3" ht="28.5" customHeight="1">
      <c r="A30" s="153" t="s">
        <v>127</v>
      </c>
      <c r="B30" s="153" t="s">
        <v>128</v>
      </c>
      <c r="C30" s="154">
        <f>Zadání!H112</f>
        <v>0</v>
      </c>
    </row>
    <row r="31" spans="1:3" ht="28.5" customHeight="1">
      <c r="A31" s="153" t="s">
        <v>129</v>
      </c>
      <c r="B31" s="153" t="s">
        <v>130</v>
      </c>
      <c r="C31" s="154">
        <f>Zadání!H122</f>
        <v>0</v>
      </c>
    </row>
    <row r="32" spans="1:3" ht="28.5" customHeight="1">
      <c r="A32" s="153" t="s">
        <v>131</v>
      </c>
      <c r="B32" s="153" t="s">
        <v>132</v>
      </c>
      <c r="C32" s="154">
        <f>Zadání!H126</f>
        <v>0</v>
      </c>
    </row>
    <row r="33" spans="1:3" ht="30.75" customHeight="1">
      <c r="A33" s="155"/>
      <c r="B33" s="155" t="s">
        <v>133</v>
      </c>
      <c r="C33" s="156">
        <f>C13+C20</f>
        <v>0</v>
      </c>
    </row>
  </sheetData>
  <sheetProtection password="E922" sheet="1"/>
  <mergeCells count="1">
    <mergeCell ref="A1:C1"/>
  </mergeCells>
  <printOptions horizontalCentered="1"/>
  <pageMargins left="0.39370079040527345" right="0.39370079040527345" top="0.5905511644151475" bottom="0.7874015808105469" header="0" footer="0"/>
  <pageSetup blackAndWhite="1" fitToHeight="100" fitToWidth="1" horizontalDpi="600" verticalDpi="600" orientation="portrait" paperSize="9" scale="79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showGridLines="0" zoomScalePageLayoutView="0" workbookViewId="0" topLeftCell="A1">
      <pane ySplit="11" topLeftCell="A87" activePane="bottomLeft" state="frozen"/>
      <selection pane="topLeft" activeCell="A1" sqref="A1"/>
      <selection pane="bottomLeft" activeCell="M17" sqref="M17"/>
    </sheetView>
  </sheetViews>
  <sheetFormatPr defaultColWidth="10.5" defaultRowHeight="12" customHeight="1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5" style="2" customWidth="1"/>
    <col min="6" max="6" width="13.33203125" style="2" customWidth="1"/>
    <col min="7" max="7" width="15.5" style="2" customWidth="1"/>
    <col min="8" max="8" width="17.83203125" style="2" customWidth="1"/>
    <col min="9" max="16384" width="10.5" style="1" customWidth="1"/>
  </cols>
  <sheetData>
    <row r="1" spans="1:8" s="2" customFormat="1" ht="27.75" customHeight="1">
      <c r="A1" s="217" t="s">
        <v>134</v>
      </c>
      <c r="B1" s="217"/>
      <c r="C1" s="217"/>
      <c r="D1" s="217"/>
      <c r="E1" s="217"/>
      <c r="F1" s="217"/>
      <c r="G1" s="217"/>
      <c r="H1" s="217"/>
    </row>
    <row r="2" spans="1:8" s="2" customFormat="1" ht="12.75" customHeight="1">
      <c r="A2" s="157" t="s">
        <v>135</v>
      </c>
      <c r="B2" s="158"/>
      <c r="C2" s="157" t="s">
        <v>2</v>
      </c>
      <c r="D2" s="158"/>
      <c r="E2" s="158"/>
      <c r="F2" s="159"/>
      <c r="G2" s="157"/>
      <c r="H2" s="158"/>
    </row>
    <row r="3" spans="1:8" s="2" customFormat="1" ht="12.75" customHeight="1">
      <c r="A3" s="157" t="s">
        <v>136</v>
      </c>
      <c r="B3" s="158"/>
      <c r="C3" s="157" t="s">
        <v>364</v>
      </c>
      <c r="D3" s="158"/>
      <c r="E3" s="158"/>
      <c r="F3" s="159"/>
      <c r="G3" s="157"/>
      <c r="H3" s="158"/>
    </row>
    <row r="4" spans="1:8" s="2" customFormat="1" ht="13.5" customHeight="1">
      <c r="A4" s="160"/>
      <c r="B4" s="158"/>
      <c r="C4" s="160"/>
      <c r="D4" s="158"/>
      <c r="E4" s="158"/>
      <c r="F4" s="159"/>
      <c r="G4" s="157"/>
      <c r="H4" s="158"/>
    </row>
    <row r="5" spans="1:8" s="2" customFormat="1" ht="6.75" customHeight="1">
      <c r="A5" s="161"/>
      <c r="B5" s="7"/>
      <c r="C5" s="161"/>
      <c r="D5" s="7"/>
      <c r="E5" s="7"/>
      <c r="F5" s="7"/>
      <c r="G5" s="7"/>
      <c r="H5" s="7"/>
    </row>
    <row r="6" spans="1:8" s="2" customFormat="1" ht="13.5" customHeight="1">
      <c r="A6" s="162" t="s">
        <v>137</v>
      </c>
      <c r="B6" s="163"/>
      <c r="C6" s="162"/>
      <c r="D6" s="163"/>
      <c r="E6" s="163"/>
      <c r="F6" s="163"/>
      <c r="G6" s="163"/>
      <c r="H6" s="163"/>
    </row>
    <row r="7" spans="1:8" s="2" customFormat="1" ht="13.5" customHeight="1">
      <c r="A7" s="162" t="s">
        <v>138</v>
      </c>
      <c r="B7" s="163"/>
      <c r="C7" s="162"/>
      <c r="D7" s="163"/>
      <c r="E7" s="163"/>
      <c r="F7" s="162" t="s">
        <v>139</v>
      </c>
      <c r="G7" s="162"/>
      <c r="H7" s="163"/>
    </row>
    <row r="8" spans="1:8" s="2" customFormat="1" ht="13.5" customHeight="1">
      <c r="A8" s="162" t="s">
        <v>140</v>
      </c>
      <c r="B8" s="163"/>
      <c r="C8" s="162"/>
      <c r="D8" s="163"/>
      <c r="E8" s="163"/>
      <c r="F8" s="162" t="s">
        <v>141</v>
      </c>
      <c r="G8" s="162"/>
      <c r="H8" s="163"/>
    </row>
    <row r="9" spans="1:8" s="2" customFormat="1" ht="6.75" customHeight="1">
      <c r="A9" s="164"/>
      <c r="B9" s="165"/>
      <c r="C9" s="164"/>
      <c r="D9" s="165"/>
      <c r="E9" s="165"/>
      <c r="F9" s="165"/>
      <c r="G9" s="165"/>
      <c r="H9" s="165"/>
    </row>
    <row r="10" spans="1:8" s="2" customFormat="1" ht="26.25" customHeight="1">
      <c r="A10" s="166" t="s">
        <v>142</v>
      </c>
      <c r="B10" s="166" t="s">
        <v>143</v>
      </c>
      <c r="C10" s="166" t="s">
        <v>144</v>
      </c>
      <c r="D10" s="166" t="s">
        <v>97</v>
      </c>
      <c r="E10" s="166" t="s">
        <v>145</v>
      </c>
      <c r="F10" s="166" t="s">
        <v>146</v>
      </c>
      <c r="G10" s="166" t="s">
        <v>147</v>
      </c>
      <c r="H10" s="166" t="s">
        <v>98</v>
      </c>
    </row>
    <row r="11" spans="1:8" s="2" customFormat="1" ht="12.75" customHeight="1" hidden="1">
      <c r="A11" s="166" t="s">
        <v>33</v>
      </c>
      <c r="B11" s="166" t="s">
        <v>40</v>
      </c>
      <c r="C11" s="166" t="s">
        <v>46</v>
      </c>
      <c r="D11" s="166" t="s">
        <v>52</v>
      </c>
      <c r="E11" s="166" t="s">
        <v>56</v>
      </c>
      <c r="F11" s="166" t="s">
        <v>60</v>
      </c>
      <c r="G11" s="166" t="s">
        <v>63</v>
      </c>
      <c r="H11" s="166" t="s">
        <v>36</v>
      </c>
    </row>
    <row r="12" spans="1:8" s="2" customFormat="1" ht="5.25" customHeight="1">
      <c r="A12" s="161"/>
      <c r="B12" s="7"/>
      <c r="C12" s="7"/>
      <c r="D12" s="7"/>
      <c r="E12" s="7"/>
      <c r="F12" s="7"/>
      <c r="G12" s="7"/>
      <c r="H12" s="7"/>
    </row>
    <row r="13" spans="1:8" s="2" customFormat="1" ht="9" customHeight="1">
      <c r="A13" s="167"/>
      <c r="B13" s="7"/>
      <c r="C13" s="7"/>
      <c r="D13" s="7"/>
      <c r="E13" s="7"/>
      <c r="F13" s="7"/>
      <c r="G13" s="7"/>
      <c r="H13" s="7"/>
    </row>
    <row r="14" spans="1:8" s="2" customFormat="1" ht="30.75" customHeight="1">
      <c r="A14" s="168"/>
      <c r="B14" s="169"/>
      <c r="C14" s="169" t="s">
        <v>34</v>
      </c>
      <c r="D14" s="169" t="s">
        <v>99</v>
      </c>
      <c r="E14" s="169"/>
      <c r="F14" s="170"/>
      <c r="G14" s="171"/>
      <c r="H14" s="171">
        <f>H15+H22+H25+H44+H55+H62</f>
        <v>0</v>
      </c>
    </row>
    <row r="15" spans="1:8" s="2" customFormat="1" ht="28.5" customHeight="1">
      <c r="A15" s="168"/>
      <c r="B15" s="169"/>
      <c r="C15" s="169" t="s">
        <v>46</v>
      </c>
      <c r="D15" s="169" t="s">
        <v>100</v>
      </c>
      <c r="E15" s="169"/>
      <c r="F15" s="170"/>
      <c r="G15" s="171"/>
      <c r="H15" s="171">
        <f>SUM(H16:H21)</f>
        <v>0</v>
      </c>
    </row>
    <row r="16" spans="1:8" s="2" customFormat="1" ht="24" customHeight="1">
      <c r="A16" s="172">
        <v>1</v>
      </c>
      <c r="B16" s="173" t="s">
        <v>148</v>
      </c>
      <c r="C16" s="173" t="s">
        <v>149</v>
      </c>
      <c r="D16" s="173" t="s">
        <v>150</v>
      </c>
      <c r="E16" s="173" t="s">
        <v>151</v>
      </c>
      <c r="F16" s="174">
        <v>2.109</v>
      </c>
      <c r="G16" s="175"/>
      <c r="H16" s="176">
        <f>F16*G16</f>
        <v>0</v>
      </c>
    </row>
    <row r="17" spans="1:8" s="2" customFormat="1" ht="24" customHeight="1">
      <c r="A17" s="172">
        <v>2</v>
      </c>
      <c r="B17" s="173" t="s">
        <v>148</v>
      </c>
      <c r="C17" s="173" t="s">
        <v>152</v>
      </c>
      <c r="D17" s="173" t="s">
        <v>153</v>
      </c>
      <c r="E17" s="173" t="s">
        <v>154</v>
      </c>
      <c r="F17" s="174">
        <v>9</v>
      </c>
      <c r="G17" s="175"/>
      <c r="H17" s="176">
        <f aca="true" t="shared" si="0" ref="H17:H61">F17*G17</f>
        <v>0</v>
      </c>
    </row>
    <row r="18" spans="1:8" s="2" customFormat="1" ht="24" customHeight="1">
      <c r="A18" s="177">
        <v>3</v>
      </c>
      <c r="B18" s="178" t="s">
        <v>155</v>
      </c>
      <c r="C18" s="178" t="s">
        <v>156</v>
      </c>
      <c r="D18" s="178" t="s">
        <v>157</v>
      </c>
      <c r="E18" s="178" t="s">
        <v>154</v>
      </c>
      <c r="F18" s="179">
        <v>9</v>
      </c>
      <c r="G18" s="180"/>
      <c r="H18" s="176">
        <f t="shared" si="0"/>
        <v>0</v>
      </c>
    </row>
    <row r="19" spans="1:8" s="2" customFormat="1" ht="24" customHeight="1">
      <c r="A19" s="172">
        <v>4</v>
      </c>
      <c r="B19" s="173" t="s">
        <v>158</v>
      </c>
      <c r="C19" s="173" t="s">
        <v>159</v>
      </c>
      <c r="D19" s="173" t="s">
        <v>160</v>
      </c>
      <c r="E19" s="173" t="s">
        <v>154</v>
      </c>
      <c r="F19" s="174">
        <v>1</v>
      </c>
      <c r="G19" s="175"/>
      <c r="H19" s="176">
        <f t="shared" si="0"/>
        <v>0</v>
      </c>
    </row>
    <row r="20" spans="1:8" s="2" customFormat="1" ht="24" customHeight="1">
      <c r="A20" s="172">
        <v>5</v>
      </c>
      <c r="B20" s="173" t="s">
        <v>158</v>
      </c>
      <c r="C20" s="173" t="s">
        <v>161</v>
      </c>
      <c r="D20" s="173" t="s">
        <v>162</v>
      </c>
      <c r="E20" s="173" t="s">
        <v>163</v>
      </c>
      <c r="F20" s="174">
        <v>26.104</v>
      </c>
      <c r="G20" s="175"/>
      <c r="H20" s="176">
        <f t="shared" si="0"/>
        <v>0</v>
      </c>
    </row>
    <row r="21" spans="1:8" s="2" customFormat="1" ht="24" customHeight="1">
      <c r="A21" s="172">
        <v>6</v>
      </c>
      <c r="B21" s="173" t="s">
        <v>158</v>
      </c>
      <c r="C21" s="173" t="s">
        <v>164</v>
      </c>
      <c r="D21" s="173" t="s">
        <v>165</v>
      </c>
      <c r="E21" s="173" t="s">
        <v>166</v>
      </c>
      <c r="F21" s="174">
        <v>30.78</v>
      </c>
      <c r="G21" s="175"/>
      <c r="H21" s="176">
        <f t="shared" si="0"/>
        <v>0</v>
      </c>
    </row>
    <row r="22" spans="1:8" s="2" customFormat="1" ht="28.5" customHeight="1">
      <c r="A22" s="168"/>
      <c r="B22" s="169"/>
      <c r="C22" s="169" t="s">
        <v>52</v>
      </c>
      <c r="D22" s="169" t="s">
        <v>101</v>
      </c>
      <c r="E22" s="169"/>
      <c r="F22" s="170"/>
      <c r="G22" s="171"/>
      <c r="H22" s="171">
        <f>SUM(H23:H24)</f>
        <v>0</v>
      </c>
    </row>
    <row r="23" spans="1:8" s="2" customFormat="1" ht="24" customHeight="1">
      <c r="A23" s="172">
        <v>7</v>
      </c>
      <c r="B23" s="173" t="s">
        <v>158</v>
      </c>
      <c r="C23" s="173" t="s">
        <v>167</v>
      </c>
      <c r="D23" s="173" t="s">
        <v>168</v>
      </c>
      <c r="E23" s="173" t="s">
        <v>163</v>
      </c>
      <c r="F23" s="174">
        <v>0.75</v>
      </c>
      <c r="G23" s="175"/>
      <c r="H23" s="176">
        <f t="shared" si="0"/>
        <v>0</v>
      </c>
    </row>
    <row r="24" spans="1:8" s="2" customFormat="1" ht="24" customHeight="1">
      <c r="A24" s="172">
        <v>8</v>
      </c>
      <c r="B24" s="173" t="s">
        <v>158</v>
      </c>
      <c r="C24" s="173" t="s">
        <v>169</v>
      </c>
      <c r="D24" s="173" t="s">
        <v>170</v>
      </c>
      <c r="E24" s="173" t="s">
        <v>163</v>
      </c>
      <c r="F24" s="174">
        <v>0.75</v>
      </c>
      <c r="G24" s="175"/>
      <c r="H24" s="176">
        <f t="shared" si="0"/>
        <v>0</v>
      </c>
    </row>
    <row r="25" spans="1:8" s="2" customFormat="1" ht="28.5" customHeight="1">
      <c r="A25" s="168"/>
      <c r="B25" s="169"/>
      <c r="C25" s="169" t="s">
        <v>60</v>
      </c>
      <c r="D25" s="169" t="s">
        <v>102</v>
      </c>
      <c r="E25" s="169"/>
      <c r="F25" s="170"/>
      <c r="G25" s="171"/>
      <c r="H25" s="171">
        <f>SUM(H26:H43)</f>
        <v>0</v>
      </c>
    </row>
    <row r="26" spans="1:8" s="2" customFormat="1" ht="24" customHeight="1">
      <c r="A26" s="172">
        <v>9</v>
      </c>
      <c r="B26" s="173" t="s">
        <v>148</v>
      </c>
      <c r="C26" s="173" t="s">
        <v>171</v>
      </c>
      <c r="D26" s="173" t="s">
        <v>172</v>
      </c>
      <c r="E26" s="173" t="s">
        <v>163</v>
      </c>
      <c r="F26" s="174">
        <v>10</v>
      </c>
      <c r="G26" s="175"/>
      <c r="H26" s="176">
        <f t="shared" si="0"/>
        <v>0</v>
      </c>
    </row>
    <row r="27" spans="1:8" s="2" customFormat="1" ht="24" customHeight="1">
      <c r="A27" s="172">
        <v>10</v>
      </c>
      <c r="B27" s="173" t="s">
        <v>158</v>
      </c>
      <c r="C27" s="173" t="s">
        <v>173</v>
      </c>
      <c r="D27" s="173" t="s">
        <v>174</v>
      </c>
      <c r="E27" s="173" t="s">
        <v>163</v>
      </c>
      <c r="F27" s="174">
        <v>133.7</v>
      </c>
      <c r="G27" s="175"/>
      <c r="H27" s="176">
        <f t="shared" si="0"/>
        <v>0</v>
      </c>
    </row>
    <row r="28" spans="1:8" s="2" customFormat="1" ht="24" customHeight="1">
      <c r="A28" s="172">
        <v>11</v>
      </c>
      <c r="B28" s="173" t="s">
        <v>148</v>
      </c>
      <c r="C28" s="173" t="s">
        <v>175</v>
      </c>
      <c r="D28" s="173" t="s">
        <v>176</v>
      </c>
      <c r="E28" s="173" t="s">
        <v>163</v>
      </c>
      <c r="F28" s="174">
        <v>133.7</v>
      </c>
      <c r="G28" s="175"/>
      <c r="H28" s="176">
        <f t="shared" si="0"/>
        <v>0</v>
      </c>
    </row>
    <row r="29" spans="1:8" s="2" customFormat="1" ht="13.5" customHeight="1">
      <c r="A29" s="172">
        <v>12</v>
      </c>
      <c r="B29" s="173" t="s">
        <v>148</v>
      </c>
      <c r="C29" s="173" t="s">
        <v>177</v>
      </c>
      <c r="D29" s="173" t="s">
        <v>178</v>
      </c>
      <c r="E29" s="173" t="s">
        <v>163</v>
      </c>
      <c r="F29" s="174">
        <v>15</v>
      </c>
      <c r="G29" s="175"/>
      <c r="H29" s="176">
        <f t="shared" si="0"/>
        <v>0</v>
      </c>
    </row>
    <row r="30" spans="1:8" s="2" customFormat="1" ht="24" customHeight="1">
      <c r="A30" s="172">
        <v>13</v>
      </c>
      <c r="B30" s="173" t="s">
        <v>158</v>
      </c>
      <c r="C30" s="173" t="s">
        <v>179</v>
      </c>
      <c r="D30" s="173" t="s">
        <v>180</v>
      </c>
      <c r="E30" s="173" t="s">
        <v>163</v>
      </c>
      <c r="F30" s="174">
        <v>52.208</v>
      </c>
      <c r="G30" s="175"/>
      <c r="H30" s="176">
        <f t="shared" si="0"/>
        <v>0</v>
      </c>
    </row>
    <row r="31" spans="1:8" s="2" customFormat="1" ht="24" customHeight="1">
      <c r="A31" s="172">
        <v>14</v>
      </c>
      <c r="B31" s="173" t="s">
        <v>158</v>
      </c>
      <c r="C31" s="173" t="s">
        <v>181</v>
      </c>
      <c r="D31" s="173" t="s">
        <v>182</v>
      </c>
      <c r="E31" s="173" t="s">
        <v>163</v>
      </c>
      <c r="F31" s="174">
        <v>501.7</v>
      </c>
      <c r="G31" s="175"/>
      <c r="H31" s="176">
        <f t="shared" si="0"/>
        <v>0</v>
      </c>
    </row>
    <row r="32" spans="1:8" s="2" customFormat="1" ht="24" customHeight="1">
      <c r="A32" s="172">
        <v>15</v>
      </c>
      <c r="B32" s="173" t="s">
        <v>158</v>
      </c>
      <c r="C32" s="173" t="s">
        <v>183</v>
      </c>
      <c r="D32" s="173" t="s">
        <v>184</v>
      </c>
      <c r="E32" s="173" t="s">
        <v>163</v>
      </c>
      <c r="F32" s="174">
        <v>13.21</v>
      </c>
      <c r="G32" s="175"/>
      <c r="H32" s="176">
        <f t="shared" si="0"/>
        <v>0</v>
      </c>
    </row>
    <row r="33" spans="1:8" s="2" customFormat="1" ht="24" customHeight="1">
      <c r="A33" s="172">
        <v>16</v>
      </c>
      <c r="B33" s="173" t="s">
        <v>158</v>
      </c>
      <c r="C33" s="173" t="s">
        <v>185</v>
      </c>
      <c r="D33" s="173" t="s">
        <v>186</v>
      </c>
      <c r="E33" s="173" t="s">
        <v>163</v>
      </c>
      <c r="F33" s="174">
        <v>34.97</v>
      </c>
      <c r="G33" s="175"/>
      <c r="H33" s="176">
        <f t="shared" si="0"/>
        <v>0</v>
      </c>
    </row>
    <row r="34" spans="1:8" s="2" customFormat="1" ht="24" customHeight="1">
      <c r="A34" s="172">
        <v>17</v>
      </c>
      <c r="B34" s="173" t="s">
        <v>148</v>
      </c>
      <c r="C34" s="173" t="s">
        <v>187</v>
      </c>
      <c r="D34" s="173" t="s">
        <v>188</v>
      </c>
      <c r="E34" s="173" t="s">
        <v>163</v>
      </c>
      <c r="F34" s="174">
        <v>501.7</v>
      </c>
      <c r="G34" s="175"/>
      <c r="H34" s="176">
        <f t="shared" si="0"/>
        <v>0</v>
      </c>
    </row>
    <row r="35" spans="1:8" s="2" customFormat="1" ht="13.5" customHeight="1">
      <c r="A35" s="172">
        <v>18</v>
      </c>
      <c r="B35" s="173" t="s">
        <v>158</v>
      </c>
      <c r="C35" s="173" t="s">
        <v>189</v>
      </c>
      <c r="D35" s="173" t="s">
        <v>190</v>
      </c>
      <c r="E35" s="173" t="s">
        <v>163</v>
      </c>
      <c r="F35" s="174">
        <v>10.6</v>
      </c>
      <c r="G35" s="175"/>
      <c r="H35" s="176">
        <f t="shared" si="0"/>
        <v>0</v>
      </c>
    </row>
    <row r="36" spans="1:8" s="2" customFormat="1" ht="24" customHeight="1">
      <c r="A36" s="172">
        <v>19</v>
      </c>
      <c r="B36" s="173" t="s">
        <v>158</v>
      </c>
      <c r="C36" s="173" t="s">
        <v>191</v>
      </c>
      <c r="D36" s="173" t="s">
        <v>192</v>
      </c>
      <c r="E36" s="173" t="s">
        <v>163</v>
      </c>
      <c r="F36" s="174">
        <v>3</v>
      </c>
      <c r="G36" s="175"/>
      <c r="H36" s="176">
        <f t="shared" si="0"/>
        <v>0</v>
      </c>
    </row>
    <row r="37" spans="1:8" s="2" customFormat="1" ht="24" customHeight="1">
      <c r="A37" s="172">
        <v>20</v>
      </c>
      <c r="B37" s="173" t="s">
        <v>158</v>
      </c>
      <c r="C37" s="173" t="s">
        <v>193</v>
      </c>
      <c r="D37" s="173" t="s">
        <v>194</v>
      </c>
      <c r="E37" s="173" t="s">
        <v>154</v>
      </c>
      <c r="F37" s="174">
        <v>5</v>
      </c>
      <c r="G37" s="175"/>
      <c r="H37" s="176">
        <f t="shared" si="0"/>
        <v>0</v>
      </c>
    </row>
    <row r="38" spans="1:8" s="2" customFormat="1" ht="24" customHeight="1">
      <c r="A38" s="177">
        <v>21</v>
      </c>
      <c r="B38" s="178" t="s">
        <v>195</v>
      </c>
      <c r="C38" s="178" t="s">
        <v>196</v>
      </c>
      <c r="D38" s="178" t="s">
        <v>197</v>
      </c>
      <c r="E38" s="178" t="s">
        <v>154</v>
      </c>
      <c r="F38" s="179">
        <v>1</v>
      </c>
      <c r="G38" s="180"/>
      <c r="H38" s="176">
        <f t="shared" si="0"/>
        <v>0</v>
      </c>
    </row>
    <row r="39" spans="1:8" s="2" customFormat="1" ht="24" customHeight="1">
      <c r="A39" s="177">
        <v>22</v>
      </c>
      <c r="B39" s="178" t="s">
        <v>195</v>
      </c>
      <c r="C39" s="178" t="s">
        <v>198</v>
      </c>
      <c r="D39" s="178" t="s">
        <v>199</v>
      </c>
      <c r="E39" s="178" t="s">
        <v>154</v>
      </c>
      <c r="F39" s="179">
        <v>4</v>
      </c>
      <c r="G39" s="180"/>
      <c r="H39" s="176">
        <f t="shared" si="0"/>
        <v>0</v>
      </c>
    </row>
    <row r="40" spans="1:8" s="2" customFormat="1" ht="24" customHeight="1">
      <c r="A40" s="172">
        <v>23</v>
      </c>
      <c r="B40" s="173" t="s">
        <v>158</v>
      </c>
      <c r="C40" s="173" t="s">
        <v>200</v>
      </c>
      <c r="D40" s="173" t="s">
        <v>201</v>
      </c>
      <c r="E40" s="173" t="s">
        <v>154</v>
      </c>
      <c r="F40" s="174">
        <v>1</v>
      </c>
      <c r="G40" s="175"/>
      <c r="H40" s="176">
        <f t="shared" si="0"/>
        <v>0</v>
      </c>
    </row>
    <row r="41" spans="1:8" s="2" customFormat="1" ht="24" customHeight="1">
      <c r="A41" s="177">
        <v>24</v>
      </c>
      <c r="B41" s="178" t="s">
        <v>202</v>
      </c>
      <c r="C41" s="178" t="s">
        <v>203</v>
      </c>
      <c r="D41" s="178" t="s">
        <v>204</v>
      </c>
      <c r="E41" s="178" t="s">
        <v>154</v>
      </c>
      <c r="F41" s="179">
        <v>1</v>
      </c>
      <c r="G41" s="180"/>
      <c r="H41" s="176">
        <f t="shared" si="0"/>
        <v>0</v>
      </c>
    </row>
    <row r="42" spans="1:8" s="2" customFormat="1" ht="24" customHeight="1">
      <c r="A42" s="172">
        <v>25</v>
      </c>
      <c r="B42" s="173" t="s">
        <v>158</v>
      </c>
      <c r="C42" s="173" t="s">
        <v>205</v>
      </c>
      <c r="D42" s="173" t="s">
        <v>206</v>
      </c>
      <c r="E42" s="173" t="s">
        <v>154</v>
      </c>
      <c r="F42" s="174">
        <v>1</v>
      </c>
      <c r="G42" s="175"/>
      <c r="H42" s="176">
        <f t="shared" si="0"/>
        <v>0</v>
      </c>
    </row>
    <row r="43" spans="1:8" s="2" customFormat="1" ht="24" customHeight="1">
      <c r="A43" s="177">
        <v>26</v>
      </c>
      <c r="B43" s="178" t="s">
        <v>195</v>
      </c>
      <c r="C43" s="178" t="s">
        <v>207</v>
      </c>
      <c r="D43" s="178" t="s">
        <v>208</v>
      </c>
      <c r="E43" s="178" t="s">
        <v>154</v>
      </c>
      <c r="F43" s="179">
        <v>1</v>
      </c>
      <c r="G43" s="180"/>
      <c r="H43" s="176">
        <f t="shared" si="0"/>
        <v>0</v>
      </c>
    </row>
    <row r="44" spans="1:8" s="2" customFormat="1" ht="28.5" customHeight="1">
      <c r="A44" s="168"/>
      <c r="B44" s="169"/>
      <c r="C44" s="169" t="s">
        <v>42</v>
      </c>
      <c r="D44" s="169" t="s">
        <v>103</v>
      </c>
      <c r="E44" s="169"/>
      <c r="F44" s="170"/>
      <c r="G44" s="171"/>
      <c r="H44" s="171">
        <f>SUM(H45:H54)</f>
        <v>0</v>
      </c>
    </row>
    <row r="45" spans="1:8" s="2" customFormat="1" ht="34.5" customHeight="1">
      <c r="A45" s="172">
        <v>27</v>
      </c>
      <c r="B45" s="173" t="s">
        <v>209</v>
      </c>
      <c r="C45" s="173" t="s">
        <v>210</v>
      </c>
      <c r="D45" s="173" t="s">
        <v>211</v>
      </c>
      <c r="E45" s="173" t="s">
        <v>163</v>
      </c>
      <c r="F45" s="174">
        <v>133</v>
      </c>
      <c r="G45" s="175"/>
      <c r="H45" s="176">
        <f t="shared" si="0"/>
        <v>0</v>
      </c>
    </row>
    <row r="46" spans="1:8" s="2" customFormat="1" ht="24" customHeight="1">
      <c r="A46" s="172">
        <v>28</v>
      </c>
      <c r="B46" s="173" t="s">
        <v>209</v>
      </c>
      <c r="C46" s="173" t="s">
        <v>212</v>
      </c>
      <c r="D46" s="173" t="s">
        <v>213</v>
      </c>
      <c r="E46" s="173" t="s">
        <v>163</v>
      </c>
      <c r="F46" s="174">
        <v>133</v>
      </c>
      <c r="G46" s="175"/>
      <c r="H46" s="176">
        <f t="shared" si="0"/>
        <v>0</v>
      </c>
    </row>
    <row r="47" spans="1:8" s="2" customFormat="1" ht="34.5" customHeight="1">
      <c r="A47" s="172">
        <v>29</v>
      </c>
      <c r="B47" s="173" t="s">
        <v>209</v>
      </c>
      <c r="C47" s="173" t="s">
        <v>214</v>
      </c>
      <c r="D47" s="173" t="s">
        <v>215</v>
      </c>
      <c r="E47" s="173" t="s">
        <v>163</v>
      </c>
      <c r="F47" s="174">
        <v>133</v>
      </c>
      <c r="G47" s="175"/>
      <c r="H47" s="176">
        <f t="shared" si="0"/>
        <v>0</v>
      </c>
    </row>
    <row r="48" spans="1:8" s="2" customFormat="1" ht="13.5" customHeight="1">
      <c r="A48" s="172">
        <v>30</v>
      </c>
      <c r="B48" s="173" t="s">
        <v>216</v>
      </c>
      <c r="C48" s="173" t="s">
        <v>217</v>
      </c>
      <c r="D48" s="173" t="s">
        <v>218</v>
      </c>
      <c r="E48" s="173" t="s">
        <v>163</v>
      </c>
      <c r="F48" s="174">
        <v>30.99</v>
      </c>
      <c r="G48" s="175"/>
      <c r="H48" s="176">
        <f t="shared" si="0"/>
        <v>0</v>
      </c>
    </row>
    <row r="49" spans="1:8" s="2" customFormat="1" ht="13.5" customHeight="1">
      <c r="A49" s="172">
        <v>31</v>
      </c>
      <c r="B49" s="173" t="s">
        <v>216</v>
      </c>
      <c r="C49" s="173" t="s">
        <v>219</v>
      </c>
      <c r="D49" s="173" t="s">
        <v>220</v>
      </c>
      <c r="E49" s="173" t="s">
        <v>163</v>
      </c>
      <c r="F49" s="174">
        <v>0.45</v>
      </c>
      <c r="G49" s="175"/>
      <c r="H49" s="176">
        <f t="shared" si="0"/>
        <v>0</v>
      </c>
    </row>
    <row r="50" spans="1:8" s="2" customFormat="1" ht="24" customHeight="1">
      <c r="A50" s="172">
        <v>32</v>
      </c>
      <c r="B50" s="173" t="s">
        <v>216</v>
      </c>
      <c r="C50" s="173" t="s">
        <v>221</v>
      </c>
      <c r="D50" s="173" t="s">
        <v>222</v>
      </c>
      <c r="E50" s="173" t="s">
        <v>163</v>
      </c>
      <c r="F50" s="174">
        <v>1.2</v>
      </c>
      <c r="G50" s="175"/>
      <c r="H50" s="176">
        <f t="shared" si="0"/>
        <v>0</v>
      </c>
    </row>
    <row r="51" spans="1:8" s="2" customFormat="1" ht="24" customHeight="1">
      <c r="A51" s="172">
        <v>33</v>
      </c>
      <c r="B51" s="173" t="s">
        <v>216</v>
      </c>
      <c r="C51" s="173" t="s">
        <v>223</v>
      </c>
      <c r="D51" s="173" t="s">
        <v>224</v>
      </c>
      <c r="E51" s="173" t="s">
        <v>151</v>
      </c>
      <c r="F51" s="174">
        <v>1.364</v>
      </c>
      <c r="G51" s="175"/>
      <c r="H51" s="176">
        <f t="shared" si="0"/>
        <v>0</v>
      </c>
    </row>
    <row r="52" spans="1:8" s="2" customFormat="1" ht="24" customHeight="1">
      <c r="A52" s="172">
        <v>34</v>
      </c>
      <c r="B52" s="173" t="s">
        <v>216</v>
      </c>
      <c r="C52" s="173" t="s">
        <v>225</v>
      </c>
      <c r="D52" s="173" t="s">
        <v>226</v>
      </c>
      <c r="E52" s="173" t="s">
        <v>166</v>
      </c>
      <c r="F52" s="174">
        <v>8.925</v>
      </c>
      <c r="G52" s="175"/>
      <c r="H52" s="176">
        <f t="shared" si="0"/>
        <v>0</v>
      </c>
    </row>
    <row r="53" spans="1:8" s="2" customFormat="1" ht="24" customHeight="1">
      <c r="A53" s="172">
        <v>35</v>
      </c>
      <c r="B53" s="173" t="s">
        <v>216</v>
      </c>
      <c r="C53" s="173" t="s">
        <v>227</v>
      </c>
      <c r="D53" s="173" t="s">
        <v>228</v>
      </c>
      <c r="E53" s="173" t="s">
        <v>163</v>
      </c>
      <c r="F53" s="174">
        <v>133.7</v>
      </c>
      <c r="G53" s="175"/>
      <c r="H53" s="176">
        <f t="shared" si="0"/>
        <v>0</v>
      </c>
    </row>
    <row r="54" spans="1:8" s="2" customFormat="1" ht="24" customHeight="1">
      <c r="A54" s="172">
        <v>36</v>
      </c>
      <c r="B54" s="173" t="s">
        <v>216</v>
      </c>
      <c r="C54" s="173" t="s">
        <v>229</v>
      </c>
      <c r="D54" s="173" t="s">
        <v>230</v>
      </c>
      <c r="E54" s="173" t="s">
        <v>163</v>
      </c>
      <c r="F54" s="174">
        <v>403</v>
      </c>
      <c r="G54" s="175"/>
      <c r="H54" s="176">
        <f t="shared" si="0"/>
        <v>0</v>
      </c>
    </row>
    <row r="55" spans="1:8" s="2" customFormat="1" ht="28.5" customHeight="1">
      <c r="A55" s="168"/>
      <c r="B55" s="169"/>
      <c r="C55" s="169" t="s">
        <v>104</v>
      </c>
      <c r="D55" s="169" t="s">
        <v>105</v>
      </c>
      <c r="E55" s="169"/>
      <c r="F55" s="170"/>
      <c r="G55" s="171"/>
      <c r="H55" s="171">
        <f>SUM(H56:H61)</f>
        <v>0</v>
      </c>
    </row>
    <row r="56" spans="1:8" s="2" customFormat="1" ht="24" customHeight="1">
      <c r="A56" s="172">
        <v>37</v>
      </c>
      <c r="B56" s="173" t="s">
        <v>216</v>
      </c>
      <c r="C56" s="173" t="s">
        <v>231</v>
      </c>
      <c r="D56" s="173" t="s">
        <v>232</v>
      </c>
      <c r="E56" s="173" t="s">
        <v>233</v>
      </c>
      <c r="F56" s="174">
        <v>60.216</v>
      </c>
      <c r="G56" s="175"/>
      <c r="H56" s="176">
        <f t="shared" si="0"/>
        <v>0</v>
      </c>
    </row>
    <row r="57" spans="1:8" s="2" customFormat="1" ht="24" customHeight="1">
      <c r="A57" s="172">
        <v>38</v>
      </c>
      <c r="B57" s="173" t="s">
        <v>216</v>
      </c>
      <c r="C57" s="173" t="s">
        <v>234</v>
      </c>
      <c r="D57" s="173" t="s">
        <v>235</v>
      </c>
      <c r="E57" s="173" t="s">
        <v>233</v>
      </c>
      <c r="F57" s="174">
        <v>60.216</v>
      </c>
      <c r="G57" s="175"/>
      <c r="H57" s="176">
        <f t="shared" si="0"/>
        <v>0</v>
      </c>
    </row>
    <row r="58" spans="1:8" s="2" customFormat="1" ht="24" customHeight="1">
      <c r="A58" s="172">
        <v>39</v>
      </c>
      <c r="B58" s="173" t="s">
        <v>216</v>
      </c>
      <c r="C58" s="173" t="s">
        <v>236</v>
      </c>
      <c r="D58" s="173" t="s">
        <v>237</v>
      </c>
      <c r="E58" s="173" t="s">
        <v>233</v>
      </c>
      <c r="F58" s="174">
        <v>602.16</v>
      </c>
      <c r="G58" s="175"/>
      <c r="H58" s="176">
        <f t="shared" si="0"/>
        <v>0</v>
      </c>
    </row>
    <row r="59" spans="1:8" s="2" customFormat="1" ht="24" customHeight="1">
      <c r="A59" s="172">
        <v>40</v>
      </c>
      <c r="B59" s="173" t="s">
        <v>216</v>
      </c>
      <c r="C59" s="173" t="s">
        <v>238</v>
      </c>
      <c r="D59" s="173" t="s">
        <v>239</v>
      </c>
      <c r="E59" s="173" t="s">
        <v>233</v>
      </c>
      <c r="F59" s="174">
        <v>49.452</v>
      </c>
      <c r="G59" s="175"/>
      <c r="H59" s="176">
        <f t="shared" si="0"/>
        <v>0</v>
      </c>
    </row>
    <row r="60" spans="1:8" s="2" customFormat="1" ht="24" customHeight="1">
      <c r="A60" s="172">
        <v>41</v>
      </c>
      <c r="B60" s="173" t="s">
        <v>216</v>
      </c>
      <c r="C60" s="173" t="s">
        <v>240</v>
      </c>
      <c r="D60" s="173" t="s">
        <v>241</v>
      </c>
      <c r="E60" s="173" t="s">
        <v>233</v>
      </c>
      <c r="F60" s="174">
        <v>8.667</v>
      </c>
      <c r="G60" s="175"/>
      <c r="H60" s="176">
        <f t="shared" si="0"/>
        <v>0</v>
      </c>
    </row>
    <row r="61" spans="1:8" s="2" customFormat="1" ht="24" customHeight="1">
      <c r="A61" s="172">
        <v>42</v>
      </c>
      <c r="B61" s="173" t="s">
        <v>216</v>
      </c>
      <c r="C61" s="173" t="s">
        <v>242</v>
      </c>
      <c r="D61" s="173" t="s">
        <v>243</v>
      </c>
      <c r="E61" s="173" t="s">
        <v>233</v>
      </c>
      <c r="F61" s="174">
        <v>0.267</v>
      </c>
      <c r="G61" s="175"/>
      <c r="H61" s="176">
        <f t="shared" si="0"/>
        <v>0</v>
      </c>
    </row>
    <row r="62" spans="1:8" s="2" customFormat="1" ht="28.5" customHeight="1">
      <c r="A62" s="168"/>
      <c r="B62" s="169"/>
      <c r="C62" s="169" t="s">
        <v>106</v>
      </c>
      <c r="D62" s="169" t="s">
        <v>107</v>
      </c>
      <c r="E62" s="169"/>
      <c r="F62" s="170"/>
      <c r="G62" s="171"/>
      <c r="H62" s="171">
        <f>H63</f>
        <v>0</v>
      </c>
    </row>
    <row r="63" spans="1:8" s="2" customFormat="1" ht="13.5" customHeight="1">
      <c r="A63" s="172">
        <v>43</v>
      </c>
      <c r="B63" s="173" t="s">
        <v>158</v>
      </c>
      <c r="C63" s="173" t="s">
        <v>244</v>
      </c>
      <c r="D63" s="173" t="s">
        <v>245</v>
      </c>
      <c r="E63" s="173" t="s">
        <v>233</v>
      </c>
      <c r="F63" s="174">
        <v>28.278</v>
      </c>
      <c r="G63" s="175"/>
      <c r="H63" s="176">
        <f>F63*G63</f>
        <v>0</v>
      </c>
    </row>
    <row r="64" spans="1:8" s="2" customFormat="1" ht="9" customHeight="1">
      <c r="A64" s="167"/>
      <c r="B64" s="7"/>
      <c r="C64" s="7"/>
      <c r="D64" s="7"/>
      <c r="E64" s="7"/>
      <c r="F64" s="7"/>
      <c r="G64" s="7"/>
      <c r="H64" s="7"/>
    </row>
    <row r="65" spans="1:8" s="2" customFormat="1" ht="30.75" customHeight="1">
      <c r="A65" s="168"/>
      <c r="B65" s="169"/>
      <c r="C65" s="169" t="s">
        <v>47</v>
      </c>
      <c r="D65" s="169" t="s">
        <v>108</v>
      </c>
      <c r="E65" s="169"/>
      <c r="F65" s="170"/>
      <c r="G65" s="171"/>
      <c r="H65" s="171">
        <f>H66+H69+H74+H76+H87+H89+H91+H93+H110+H112+H122+H126</f>
        <v>0</v>
      </c>
    </row>
    <row r="66" spans="1:8" s="2" customFormat="1" ht="28.5" customHeight="1">
      <c r="A66" s="168"/>
      <c r="B66" s="169"/>
      <c r="C66" s="169" t="s">
        <v>109</v>
      </c>
      <c r="D66" s="169" t="s">
        <v>110</v>
      </c>
      <c r="E66" s="169"/>
      <c r="F66" s="170"/>
      <c r="G66" s="171"/>
      <c r="H66" s="171">
        <f>SUM(H67:H68)</f>
        <v>0</v>
      </c>
    </row>
    <row r="67" spans="1:8" s="2" customFormat="1" ht="13.5" customHeight="1">
      <c r="A67" s="172">
        <v>44</v>
      </c>
      <c r="B67" s="173" t="s">
        <v>109</v>
      </c>
      <c r="C67" s="173" t="s">
        <v>109</v>
      </c>
      <c r="D67" s="173" t="s">
        <v>246</v>
      </c>
      <c r="E67" s="173" t="s">
        <v>247</v>
      </c>
      <c r="F67" s="174">
        <v>1</v>
      </c>
      <c r="G67" s="175"/>
      <c r="H67" s="176">
        <f>F67*G67</f>
        <v>0</v>
      </c>
    </row>
    <row r="68" spans="1:8" s="2" customFormat="1" ht="13.5" customHeight="1">
      <c r="A68" s="172">
        <v>45</v>
      </c>
      <c r="B68" s="173" t="s">
        <v>109</v>
      </c>
      <c r="C68" s="173" t="s">
        <v>248</v>
      </c>
      <c r="D68" s="173" t="s">
        <v>249</v>
      </c>
      <c r="E68" s="173" t="s">
        <v>247</v>
      </c>
      <c r="F68" s="174">
        <v>1</v>
      </c>
      <c r="G68" s="175"/>
      <c r="H68" s="176">
        <f>F68*G68</f>
        <v>0</v>
      </c>
    </row>
    <row r="69" spans="1:8" s="2" customFormat="1" ht="28.5" customHeight="1">
      <c r="A69" s="168"/>
      <c r="B69" s="169"/>
      <c r="C69" s="169" t="s">
        <v>111</v>
      </c>
      <c r="D69" s="169" t="s">
        <v>112</v>
      </c>
      <c r="E69" s="169"/>
      <c r="F69" s="170"/>
      <c r="G69" s="171"/>
      <c r="H69" s="171">
        <f>SUM(H70:H73)</f>
        <v>0</v>
      </c>
    </row>
    <row r="70" spans="1:8" s="2" customFormat="1" ht="24" customHeight="1">
      <c r="A70" s="172">
        <v>46</v>
      </c>
      <c r="B70" s="173" t="s">
        <v>109</v>
      </c>
      <c r="C70" s="173" t="s">
        <v>251</v>
      </c>
      <c r="D70" s="173" t="s">
        <v>252</v>
      </c>
      <c r="E70" s="173" t="s">
        <v>250</v>
      </c>
      <c r="F70" s="174">
        <v>3</v>
      </c>
      <c r="G70" s="175"/>
      <c r="H70" s="176">
        <f aca="true" t="shared" si="1" ref="H70:H86">F70*G70</f>
        <v>0</v>
      </c>
    </row>
    <row r="71" spans="1:8" s="2" customFormat="1" ht="24" customHeight="1">
      <c r="A71" s="172">
        <v>47</v>
      </c>
      <c r="B71" s="173" t="s">
        <v>109</v>
      </c>
      <c r="C71" s="173" t="s">
        <v>253</v>
      </c>
      <c r="D71" s="173" t="s">
        <v>254</v>
      </c>
      <c r="E71" s="173" t="s">
        <v>250</v>
      </c>
      <c r="F71" s="174">
        <v>2</v>
      </c>
      <c r="G71" s="175"/>
      <c r="H71" s="176">
        <f t="shared" si="1"/>
        <v>0</v>
      </c>
    </row>
    <row r="72" spans="1:8" s="2" customFormat="1" ht="24" customHeight="1">
      <c r="A72" s="172">
        <v>48</v>
      </c>
      <c r="B72" s="173" t="s">
        <v>109</v>
      </c>
      <c r="C72" s="173" t="s">
        <v>255</v>
      </c>
      <c r="D72" s="173" t="s">
        <v>256</v>
      </c>
      <c r="E72" s="173" t="s">
        <v>250</v>
      </c>
      <c r="F72" s="174">
        <v>3</v>
      </c>
      <c r="G72" s="175"/>
      <c r="H72" s="176">
        <f t="shared" si="1"/>
        <v>0</v>
      </c>
    </row>
    <row r="73" spans="1:8" s="2" customFormat="1" ht="24" customHeight="1">
      <c r="A73" s="172">
        <v>49</v>
      </c>
      <c r="B73" s="173" t="s">
        <v>109</v>
      </c>
      <c r="C73" s="173" t="s">
        <v>257</v>
      </c>
      <c r="D73" s="173" t="s">
        <v>258</v>
      </c>
      <c r="E73" s="173" t="s">
        <v>233</v>
      </c>
      <c r="F73" s="174">
        <v>0.124</v>
      </c>
      <c r="G73" s="175"/>
      <c r="H73" s="176">
        <f t="shared" si="1"/>
        <v>0</v>
      </c>
    </row>
    <row r="74" spans="1:8" s="2" customFormat="1" ht="28.5" customHeight="1">
      <c r="A74" s="168"/>
      <c r="B74" s="169"/>
      <c r="C74" s="169" t="s">
        <v>113</v>
      </c>
      <c r="D74" s="169" t="s">
        <v>114</v>
      </c>
      <c r="E74" s="169"/>
      <c r="F74" s="170"/>
      <c r="G74" s="171"/>
      <c r="H74" s="171">
        <f>H75</f>
        <v>0</v>
      </c>
    </row>
    <row r="75" spans="1:8" s="2" customFormat="1" ht="24" customHeight="1">
      <c r="A75" s="172">
        <v>50</v>
      </c>
      <c r="B75" s="173" t="s">
        <v>109</v>
      </c>
      <c r="C75" s="173" t="s">
        <v>259</v>
      </c>
      <c r="D75" s="173" t="s">
        <v>260</v>
      </c>
      <c r="E75" s="173" t="s">
        <v>250</v>
      </c>
      <c r="F75" s="174">
        <v>3</v>
      </c>
      <c r="G75" s="175"/>
      <c r="H75" s="176">
        <f t="shared" si="1"/>
        <v>0</v>
      </c>
    </row>
    <row r="76" spans="1:8" s="2" customFormat="1" ht="28.5" customHeight="1">
      <c r="A76" s="168"/>
      <c r="B76" s="169"/>
      <c r="C76" s="169" t="s">
        <v>115</v>
      </c>
      <c r="D76" s="169" t="s">
        <v>116</v>
      </c>
      <c r="E76" s="169"/>
      <c r="F76" s="170"/>
      <c r="G76" s="171"/>
      <c r="H76" s="171">
        <f>SUM(H77:H86)</f>
        <v>0</v>
      </c>
    </row>
    <row r="77" spans="1:8" s="2" customFormat="1" ht="13.5" customHeight="1">
      <c r="A77" s="172">
        <v>51</v>
      </c>
      <c r="B77" s="173" t="s">
        <v>115</v>
      </c>
      <c r="C77" s="173" t="s">
        <v>261</v>
      </c>
      <c r="D77" s="173" t="s">
        <v>262</v>
      </c>
      <c r="E77" s="173" t="s">
        <v>154</v>
      </c>
      <c r="F77" s="174">
        <v>100</v>
      </c>
      <c r="G77" s="175"/>
      <c r="H77" s="176">
        <f t="shared" si="1"/>
        <v>0</v>
      </c>
    </row>
    <row r="78" spans="1:8" s="2" customFormat="1" ht="24" customHeight="1">
      <c r="A78" s="177">
        <v>52</v>
      </c>
      <c r="B78" s="178" t="s">
        <v>263</v>
      </c>
      <c r="C78" s="178" t="s">
        <v>264</v>
      </c>
      <c r="D78" s="178" t="s">
        <v>265</v>
      </c>
      <c r="E78" s="178" t="s">
        <v>154</v>
      </c>
      <c r="F78" s="179">
        <v>100</v>
      </c>
      <c r="G78" s="180"/>
      <c r="H78" s="176">
        <f t="shared" si="1"/>
        <v>0</v>
      </c>
    </row>
    <row r="79" spans="1:8" s="2" customFormat="1" ht="24" customHeight="1">
      <c r="A79" s="172">
        <v>53</v>
      </c>
      <c r="B79" s="173" t="s">
        <v>115</v>
      </c>
      <c r="C79" s="173" t="s">
        <v>266</v>
      </c>
      <c r="D79" s="173" t="s">
        <v>267</v>
      </c>
      <c r="E79" s="173" t="s">
        <v>166</v>
      </c>
      <c r="F79" s="174">
        <v>850</v>
      </c>
      <c r="G79" s="175"/>
      <c r="H79" s="176">
        <f t="shared" si="1"/>
        <v>0</v>
      </c>
    </row>
    <row r="80" spans="1:8" s="2" customFormat="1" ht="13.5" customHeight="1">
      <c r="A80" s="177">
        <v>54</v>
      </c>
      <c r="B80" s="178" t="s">
        <v>268</v>
      </c>
      <c r="C80" s="178" t="s">
        <v>269</v>
      </c>
      <c r="D80" s="178" t="s">
        <v>270</v>
      </c>
      <c r="E80" s="178" t="s">
        <v>166</v>
      </c>
      <c r="F80" s="179">
        <v>450</v>
      </c>
      <c r="G80" s="180"/>
      <c r="H80" s="176">
        <f t="shared" si="1"/>
        <v>0</v>
      </c>
    </row>
    <row r="81" spans="1:8" s="2" customFormat="1" ht="13.5" customHeight="1">
      <c r="A81" s="177">
        <v>55</v>
      </c>
      <c r="B81" s="178" t="s">
        <v>268</v>
      </c>
      <c r="C81" s="178" t="s">
        <v>271</v>
      </c>
      <c r="D81" s="178" t="s">
        <v>272</v>
      </c>
      <c r="E81" s="178" t="s">
        <v>166</v>
      </c>
      <c r="F81" s="179">
        <v>400</v>
      </c>
      <c r="G81" s="180"/>
      <c r="H81" s="176">
        <f t="shared" si="1"/>
        <v>0</v>
      </c>
    </row>
    <row r="82" spans="1:8" s="2" customFormat="1" ht="13.5" customHeight="1">
      <c r="A82" s="172">
        <v>56</v>
      </c>
      <c r="B82" s="173" t="s">
        <v>115</v>
      </c>
      <c r="C82" s="173" t="s">
        <v>273</v>
      </c>
      <c r="D82" s="173" t="s">
        <v>274</v>
      </c>
      <c r="E82" s="173" t="s">
        <v>154</v>
      </c>
      <c r="F82" s="174">
        <v>50</v>
      </c>
      <c r="G82" s="175"/>
      <c r="H82" s="176">
        <f t="shared" si="1"/>
        <v>0</v>
      </c>
    </row>
    <row r="83" spans="1:8" s="2" customFormat="1" ht="24" customHeight="1">
      <c r="A83" s="177">
        <v>57</v>
      </c>
      <c r="B83" s="178" t="s">
        <v>263</v>
      </c>
      <c r="C83" s="178" t="s">
        <v>275</v>
      </c>
      <c r="D83" s="178" t="s">
        <v>276</v>
      </c>
      <c r="E83" s="178" t="s">
        <v>154</v>
      </c>
      <c r="F83" s="179">
        <v>30</v>
      </c>
      <c r="G83" s="180"/>
      <c r="H83" s="176">
        <f t="shared" si="1"/>
        <v>0</v>
      </c>
    </row>
    <row r="84" spans="1:8" s="2" customFormat="1" ht="24" customHeight="1">
      <c r="A84" s="177">
        <v>58</v>
      </c>
      <c r="B84" s="178" t="s">
        <v>263</v>
      </c>
      <c r="C84" s="178" t="s">
        <v>277</v>
      </c>
      <c r="D84" s="178" t="s">
        <v>278</v>
      </c>
      <c r="E84" s="178" t="s">
        <v>154</v>
      </c>
      <c r="F84" s="179">
        <v>20</v>
      </c>
      <c r="G84" s="180"/>
      <c r="H84" s="176">
        <f t="shared" si="1"/>
        <v>0</v>
      </c>
    </row>
    <row r="85" spans="1:8" s="2" customFormat="1" ht="24" customHeight="1">
      <c r="A85" s="172">
        <v>62</v>
      </c>
      <c r="B85" s="173" t="s">
        <v>115</v>
      </c>
      <c r="C85" s="173" t="s">
        <v>279</v>
      </c>
      <c r="D85" s="173" t="s">
        <v>280</v>
      </c>
      <c r="E85" s="173" t="s">
        <v>154</v>
      </c>
      <c r="F85" s="174">
        <v>20</v>
      </c>
      <c r="G85" s="175"/>
      <c r="H85" s="176">
        <f t="shared" si="1"/>
        <v>0</v>
      </c>
    </row>
    <row r="86" spans="1:8" s="2" customFormat="1" ht="13.5" customHeight="1">
      <c r="A86" s="177">
        <v>63</v>
      </c>
      <c r="B86" s="178"/>
      <c r="C86" s="178" t="s">
        <v>115</v>
      </c>
      <c r="D86" s="178" t="s">
        <v>281</v>
      </c>
      <c r="E86" s="178" t="s">
        <v>282</v>
      </c>
      <c r="F86" s="179">
        <v>20</v>
      </c>
      <c r="G86" s="180"/>
      <c r="H86" s="176">
        <f t="shared" si="1"/>
        <v>0</v>
      </c>
    </row>
    <row r="87" spans="1:8" s="2" customFormat="1" ht="28.5" customHeight="1">
      <c r="A87" s="168"/>
      <c r="B87" s="169"/>
      <c r="C87" s="169" t="s">
        <v>117</v>
      </c>
      <c r="D87" s="169" t="s">
        <v>118</v>
      </c>
      <c r="E87" s="169"/>
      <c r="F87" s="170"/>
      <c r="G87" s="171"/>
      <c r="H87" s="171">
        <f>H88</f>
        <v>0</v>
      </c>
    </row>
    <row r="88" spans="1:8" s="2" customFormat="1" ht="13.5" customHeight="1">
      <c r="A88" s="172">
        <v>59</v>
      </c>
      <c r="B88" s="173" t="s">
        <v>117</v>
      </c>
      <c r="C88" s="173" t="s">
        <v>117</v>
      </c>
      <c r="D88" s="173" t="s">
        <v>283</v>
      </c>
      <c r="E88" s="173" t="s">
        <v>247</v>
      </c>
      <c r="F88" s="174">
        <v>1</v>
      </c>
      <c r="G88" s="175"/>
      <c r="H88" s="176">
        <f aca="true" t="shared" si="2" ref="H88:H133">F88*G88</f>
        <v>0</v>
      </c>
    </row>
    <row r="89" spans="1:8" s="2" customFormat="1" ht="28.5" customHeight="1">
      <c r="A89" s="168"/>
      <c r="B89" s="169"/>
      <c r="C89" s="169" t="s">
        <v>119</v>
      </c>
      <c r="D89" s="169" t="s">
        <v>120</v>
      </c>
      <c r="E89" s="169"/>
      <c r="F89" s="170"/>
      <c r="G89" s="171"/>
      <c r="H89" s="171">
        <f>H90</f>
        <v>0</v>
      </c>
    </row>
    <row r="90" spans="1:8" s="2" customFormat="1" ht="34.5" customHeight="1">
      <c r="A90" s="172">
        <v>60</v>
      </c>
      <c r="B90" s="173" t="s">
        <v>119</v>
      </c>
      <c r="C90" s="173" t="s">
        <v>284</v>
      </c>
      <c r="D90" s="173" t="s">
        <v>285</v>
      </c>
      <c r="E90" s="173" t="s">
        <v>163</v>
      </c>
      <c r="F90" s="174">
        <v>14.916</v>
      </c>
      <c r="G90" s="175"/>
      <c r="H90" s="176">
        <f t="shared" si="2"/>
        <v>0</v>
      </c>
    </row>
    <row r="91" spans="1:8" s="2" customFormat="1" ht="28.5" customHeight="1">
      <c r="A91" s="168"/>
      <c r="B91" s="169"/>
      <c r="C91" s="169" t="s">
        <v>121</v>
      </c>
      <c r="D91" s="169" t="s">
        <v>122</v>
      </c>
      <c r="E91" s="169"/>
      <c r="F91" s="170"/>
      <c r="G91" s="171"/>
      <c r="H91" s="171">
        <f>H92</f>
        <v>0</v>
      </c>
    </row>
    <row r="92" spans="1:8" s="2" customFormat="1" ht="13.5" customHeight="1">
      <c r="A92" s="172">
        <v>61</v>
      </c>
      <c r="B92" s="173" t="s">
        <v>121</v>
      </c>
      <c r="C92" s="173" t="s">
        <v>286</v>
      </c>
      <c r="D92" s="173" t="s">
        <v>287</v>
      </c>
      <c r="E92" s="173" t="s">
        <v>282</v>
      </c>
      <c r="F92" s="174">
        <v>1</v>
      </c>
      <c r="G92" s="175"/>
      <c r="H92" s="176">
        <f t="shared" si="2"/>
        <v>0</v>
      </c>
    </row>
    <row r="93" spans="1:8" s="2" customFormat="1" ht="28.5" customHeight="1">
      <c r="A93" s="168"/>
      <c r="B93" s="169"/>
      <c r="C93" s="169" t="s">
        <v>123</v>
      </c>
      <c r="D93" s="169" t="s">
        <v>124</v>
      </c>
      <c r="E93" s="169"/>
      <c r="F93" s="170"/>
      <c r="G93" s="171"/>
      <c r="H93" s="171">
        <f>SUM(H94:H109)</f>
        <v>0</v>
      </c>
    </row>
    <row r="94" spans="1:8" s="2" customFormat="1" ht="13.5" customHeight="1">
      <c r="A94" s="172">
        <v>62</v>
      </c>
      <c r="B94" s="173" t="s">
        <v>123</v>
      </c>
      <c r="C94" s="173" t="s">
        <v>288</v>
      </c>
      <c r="D94" s="173" t="s">
        <v>289</v>
      </c>
      <c r="E94" s="173" t="s">
        <v>163</v>
      </c>
      <c r="F94" s="174">
        <v>5.35</v>
      </c>
      <c r="G94" s="175"/>
      <c r="H94" s="176">
        <f t="shared" si="2"/>
        <v>0</v>
      </c>
    </row>
    <row r="95" spans="1:8" s="2" customFormat="1" ht="24" customHeight="1">
      <c r="A95" s="172">
        <v>63</v>
      </c>
      <c r="B95" s="173" t="s">
        <v>123</v>
      </c>
      <c r="C95" s="173" t="s">
        <v>290</v>
      </c>
      <c r="D95" s="173" t="s">
        <v>291</v>
      </c>
      <c r="E95" s="173" t="s">
        <v>163</v>
      </c>
      <c r="F95" s="174">
        <v>1.08</v>
      </c>
      <c r="G95" s="175"/>
      <c r="H95" s="176">
        <f t="shared" si="2"/>
        <v>0</v>
      </c>
    </row>
    <row r="96" spans="1:8" s="2" customFormat="1" ht="24" customHeight="1">
      <c r="A96" s="177">
        <v>64</v>
      </c>
      <c r="B96" s="178" t="s">
        <v>202</v>
      </c>
      <c r="C96" s="178" t="s">
        <v>292</v>
      </c>
      <c r="D96" s="178" t="s">
        <v>293</v>
      </c>
      <c r="E96" s="178" t="s">
        <v>154</v>
      </c>
      <c r="F96" s="179">
        <v>1</v>
      </c>
      <c r="G96" s="180"/>
      <c r="H96" s="176">
        <f t="shared" si="2"/>
        <v>0</v>
      </c>
    </row>
    <row r="97" spans="1:8" s="2" customFormat="1" ht="24" customHeight="1">
      <c r="A97" s="172">
        <v>65</v>
      </c>
      <c r="B97" s="173" t="s">
        <v>123</v>
      </c>
      <c r="C97" s="173" t="s">
        <v>294</v>
      </c>
      <c r="D97" s="173" t="s">
        <v>295</v>
      </c>
      <c r="E97" s="173" t="s">
        <v>154</v>
      </c>
      <c r="F97" s="174">
        <v>5</v>
      </c>
      <c r="G97" s="175"/>
      <c r="H97" s="176">
        <f t="shared" si="2"/>
        <v>0</v>
      </c>
    </row>
    <row r="98" spans="1:8" s="2" customFormat="1" ht="13.5" customHeight="1">
      <c r="A98" s="177">
        <v>66</v>
      </c>
      <c r="B98" s="178" t="s">
        <v>202</v>
      </c>
      <c r="C98" s="178" t="s">
        <v>296</v>
      </c>
      <c r="D98" s="178" t="s">
        <v>297</v>
      </c>
      <c r="E98" s="178" t="s">
        <v>154</v>
      </c>
      <c r="F98" s="179">
        <v>4</v>
      </c>
      <c r="G98" s="180"/>
      <c r="H98" s="176">
        <f t="shared" si="2"/>
        <v>0</v>
      </c>
    </row>
    <row r="99" spans="1:8" s="2" customFormat="1" ht="13.5" customHeight="1">
      <c r="A99" s="177">
        <v>67</v>
      </c>
      <c r="B99" s="178" t="s">
        <v>202</v>
      </c>
      <c r="C99" s="178" t="s">
        <v>298</v>
      </c>
      <c r="D99" s="178" t="s">
        <v>299</v>
      </c>
      <c r="E99" s="178" t="s">
        <v>154</v>
      </c>
      <c r="F99" s="179">
        <v>1</v>
      </c>
      <c r="G99" s="180"/>
      <c r="H99" s="176">
        <f t="shared" si="2"/>
        <v>0</v>
      </c>
    </row>
    <row r="100" spans="1:8" s="2" customFormat="1" ht="24" customHeight="1">
      <c r="A100" s="172">
        <v>68</v>
      </c>
      <c r="B100" s="173" t="s">
        <v>123</v>
      </c>
      <c r="C100" s="173" t="s">
        <v>300</v>
      </c>
      <c r="D100" s="173" t="s">
        <v>301</v>
      </c>
      <c r="E100" s="173" t="s">
        <v>154</v>
      </c>
      <c r="F100" s="174">
        <v>1</v>
      </c>
      <c r="G100" s="175"/>
      <c r="H100" s="176">
        <f t="shared" si="2"/>
        <v>0</v>
      </c>
    </row>
    <row r="101" spans="1:8" s="2" customFormat="1" ht="24" customHeight="1">
      <c r="A101" s="177">
        <v>69</v>
      </c>
      <c r="B101" s="178" t="s">
        <v>202</v>
      </c>
      <c r="C101" s="178" t="s">
        <v>302</v>
      </c>
      <c r="D101" s="178" t="s">
        <v>303</v>
      </c>
      <c r="E101" s="178" t="s">
        <v>154</v>
      </c>
      <c r="F101" s="179">
        <v>1</v>
      </c>
      <c r="G101" s="180"/>
      <c r="H101" s="176">
        <f t="shared" si="2"/>
        <v>0</v>
      </c>
    </row>
    <row r="102" spans="1:8" s="2" customFormat="1" ht="24" customHeight="1">
      <c r="A102" s="172">
        <v>70</v>
      </c>
      <c r="B102" s="173" t="s">
        <v>123</v>
      </c>
      <c r="C102" s="173" t="s">
        <v>304</v>
      </c>
      <c r="D102" s="173" t="s">
        <v>305</v>
      </c>
      <c r="E102" s="173" t="s">
        <v>154</v>
      </c>
      <c r="F102" s="174">
        <v>1</v>
      </c>
      <c r="G102" s="175"/>
      <c r="H102" s="176">
        <f t="shared" si="2"/>
        <v>0</v>
      </c>
    </row>
    <row r="103" spans="1:8" s="2" customFormat="1" ht="13.5" customHeight="1">
      <c r="A103" s="177">
        <v>71</v>
      </c>
      <c r="B103" s="178" t="s">
        <v>202</v>
      </c>
      <c r="C103" s="178" t="s">
        <v>306</v>
      </c>
      <c r="D103" s="178" t="s">
        <v>307</v>
      </c>
      <c r="E103" s="178" t="s">
        <v>154</v>
      </c>
      <c r="F103" s="179">
        <v>1</v>
      </c>
      <c r="G103" s="180"/>
      <c r="H103" s="176">
        <f t="shared" si="2"/>
        <v>0</v>
      </c>
    </row>
    <row r="104" spans="1:8" s="2" customFormat="1" ht="24" customHeight="1">
      <c r="A104" s="172">
        <v>72</v>
      </c>
      <c r="B104" s="173" t="s">
        <v>123</v>
      </c>
      <c r="C104" s="173" t="s">
        <v>308</v>
      </c>
      <c r="D104" s="173" t="s">
        <v>309</v>
      </c>
      <c r="E104" s="173" t="s">
        <v>154</v>
      </c>
      <c r="F104" s="174">
        <v>5</v>
      </c>
      <c r="G104" s="175"/>
      <c r="H104" s="176">
        <f t="shared" si="2"/>
        <v>0</v>
      </c>
    </row>
    <row r="105" spans="1:8" s="2" customFormat="1" ht="24" customHeight="1">
      <c r="A105" s="172">
        <v>73</v>
      </c>
      <c r="B105" s="173" t="s">
        <v>123</v>
      </c>
      <c r="C105" s="173" t="s">
        <v>310</v>
      </c>
      <c r="D105" s="173" t="s">
        <v>311</v>
      </c>
      <c r="E105" s="173" t="s">
        <v>154</v>
      </c>
      <c r="F105" s="174">
        <v>2</v>
      </c>
      <c r="G105" s="175"/>
      <c r="H105" s="176">
        <f t="shared" si="2"/>
        <v>0</v>
      </c>
    </row>
    <row r="106" spans="1:8" s="2" customFormat="1" ht="24" customHeight="1">
      <c r="A106" s="172">
        <v>74</v>
      </c>
      <c r="B106" s="173" t="s">
        <v>123</v>
      </c>
      <c r="C106" s="173" t="s">
        <v>312</v>
      </c>
      <c r="D106" s="173" t="s">
        <v>313</v>
      </c>
      <c r="E106" s="173" t="s">
        <v>154</v>
      </c>
      <c r="F106" s="174">
        <v>1</v>
      </c>
      <c r="G106" s="175"/>
      <c r="H106" s="176">
        <f t="shared" si="2"/>
        <v>0</v>
      </c>
    </row>
    <row r="107" spans="1:8" s="2" customFormat="1" ht="24" customHeight="1">
      <c r="A107" s="177">
        <v>75</v>
      </c>
      <c r="B107" s="178" t="s">
        <v>202</v>
      </c>
      <c r="C107" s="178" t="s">
        <v>314</v>
      </c>
      <c r="D107" s="178" t="s">
        <v>315</v>
      </c>
      <c r="E107" s="178" t="s">
        <v>166</v>
      </c>
      <c r="F107" s="179">
        <v>1</v>
      </c>
      <c r="G107" s="180"/>
      <c r="H107" s="176">
        <f t="shared" si="2"/>
        <v>0</v>
      </c>
    </row>
    <row r="108" spans="1:8" s="2" customFormat="1" ht="13.5" customHeight="1">
      <c r="A108" s="177">
        <v>76</v>
      </c>
      <c r="B108" s="178" t="s">
        <v>202</v>
      </c>
      <c r="C108" s="178" t="s">
        <v>316</v>
      </c>
      <c r="D108" s="178" t="s">
        <v>317</v>
      </c>
      <c r="E108" s="178" t="s">
        <v>318</v>
      </c>
      <c r="F108" s="179">
        <v>1</v>
      </c>
      <c r="G108" s="180"/>
      <c r="H108" s="176">
        <f t="shared" si="2"/>
        <v>0</v>
      </c>
    </row>
    <row r="109" spans="1:8" s="2" customFormat="1" ht="24" customHeight="1">
      <c r="A109" s="172">
        <v>77</v>
      </c>
      <c r="B109" s="173" t="s">
        <v>123</v>
      </c>
      <c r="C109" s="173" t="s">
        <v>319</v>
      </c>
      <c r="D109" s="173" t="s">
        <v>320</v>
      </c>
      <c r="E109" s="173" t="s">
        <v>233</v>
      </c>
      <c r="F109" s="174">
        <v>0.134</v>
      </c>
      <c r="G109" s="175"/>
      <c r="H109" s="176">
        <f t="shared" si="2"/>
        <v>0</v>
      </c>
    </row>
    <row r="110" spans="1:8" s="2" customFormat="1" ht="28.5" customHeight="1">
      <c r="A110" s="168"/>
      <c r="B110" s="169"/>
      <c r="C110" s="169" t="s">
        <v>125</v>
      </c>
      <c r="D110" s="169" t="s">
        <v>126</v>
      </c>
      <c r="E110" s="169"/>
      <c r="F110" s="170"/>
      <c r="G110" s="171"/>
      <c r="H110" s="171">
        <f>H111</f>
        <v>0</v>
      </c>
    </row>
    <row r="111" spans="1:8" s="2" customFormat="1" ht="13.5" customHeight="1">
      <c r="A111" s="172">
        <v>78</v>
      </c>
      <c r="B111" s="173" t="s">
        <v>125</v>
      </c>
      <c r="C111" s="173" t="s">
        <v>321</v>
      </c>
      <c r="D111" s="173" t="s">
        <v>322</v>
      </c>
      <c r="E111" s="173" t="s">
        <v>154</v>
      </c>
      <c r="F111" s="174">
        <v>5</v>
      </c>
      <c r="G111" s="175"/>
      <c r="H111" s="176">
        <f t="shared" si="2"/>
        <v>0</v>
      </c>
    </row>
    <row r="112" spans="1:8" s="2" customFormat="1" ht="28.5" customHeight="1">
      <c r="A112" s="168"/>
      <c r="B112" s="169"/>
      <c r="C112" s="169" t="s">
        <v>127</v>
      </c>
      <c r="D112" s="169" t="s">
        <v>128</v>
      </c>
      <c r="E112" s="169"/>
      <c r="F112" s="170"/>
      <c r="G112" s="171"/>
      <c r="H112" s="171">
        <f>SUM(H113:H121)</f>
        <v>0</v>
      </c>
    </row>
    <row r="113" spans="1:8" s="2" customFormat="1" ht="24" customHeight="1">
      <c r="A113" s="172">
        <v>79</v>
      </c>
      <c r="B113" s="173" t="s">
        <v>127</v>
      </c>
      <c r="C113" s="173" t="s">
        <v>323</v>
      </c>
      <c r="D113" s="173" t="s">
        <v>324</v>
      </c>
      <c r="E113" s="173" t="s">
        <v>166</v>
      </c>
      <c r="F113" s="174">
        <v>122.068</v>
      </c>
      <c r="G113" s="175"/>
      <c r="H113" s="176">
        <f t="shared" si="2"/>
        <v>0</v>
      </c>
    </row>
    <row r="114" spans="1:8" s="2" customFormat="1" ht="13.5" customHeight="1">
      <c r="A114" s="177">
        <v>80</v>
      </c>
      <c r="B114" s="178" t="s">
        <v>325</v>
      </c>
      <c r="C114" s="178" t="s">
        <v>326</v>
      </c>
      <c r="D114" s="178" t="s">
        <v>327</v>
      </c>
      <c r="E114" s="178" t="s">
        <v>154</v>
      </c>
      <c r="F114" s="179">
        <v>232.05</v>
      </c>
      <c r="G114" s="180"/>
      <c r="H114" s="176">
        <f t="shared" si="2"/>
        <v>0</v>
      </c>
    </row>
    <row r="115" spans="1:8" s="2" customFormat="1" ht="13.5" customHeight="1">
      <c r="A115" s="177">
        <v>81</v>
      </c>
      <c r="B115" s="178" t="s">
        <v>325</v>
      </c>
      <c r="C115" s="178" t="s">
        <v>328</v>
      </c>
      <c r="D115" s="178" t="s">
        <v>329</v>
      </c>
      <c r="E115" s="178" t="s">
        <v>154</v>
      </c>
      <c r="F115" s="179">
        <v>102.3</v>
      </c>
      <c r="G115" s="180"/>
      <c r="H115" s="176">
        <f t="shared" si="2"/>
        <v>0</v>
      </c>
    </row>
    <row r="116" spans="1:8" s="2" customFormat="1" ht="24" customHeight="1">
      <c r="A116" s="172">
        <v>82</v>
      </c>
      <c r="B116" s="173" t="s">
        <v>127</v>
      </c>
      <c r="C116" s="173" t="s">
        <v>330</v>
      </c>
      <c r="D116" s="173" t="s">
        <v>331</v>
      </c>
      <c r="E116" s="173" t="s">
        <v>163</v>
      </c>
      <c r="F116" s="174">
        <v>124.23</v>
      </c>
      <c r="G116" s="175"/>
      <c r="H116" s="176">
        <f t="shared" si="2"/>
        <v>0</v>
      </c>
    </row>
    <row r="117" spans="1:8" s="2" customFormat="1" ht="24" customHeight="1">
      <c r="A117" s="177">
        <v>83</v>
      </c>
      <c r="B117" s="178" t="s">
        <v>325</v>
      </c>
      <c r="C117" s="178" t="s">
        <v>332</v>
      </c>
      <c r="D117" s="178" t="s">
        <v>333</v>
      </c>
      <c r="E117" s="178" t="s">
        <v>163</v>
      </c>
      <c r="F117" s="179">
        <v>64.46</v>
      </c>
      <c r="G117" s="180"/>
      <c r="H117" s="176">
        <f t="shared" si="2"/>
        <v>0</v>
      </c>
    </row>
    <row r="118" spans="1:8" s="2" customFormat="1" ht="24" customHeight="1">
      <c r="A118" s="177">
        <v>84</v>
      </c>
      <c r="B118" s="178" t="s">
        <v>325</v>
      </c>
      <c r="C118" s="178" t="s">
        <v>334</v>
      </c>
      <c r="D118" s="178" t="s">
        <v>335</v>
      </c>
      <c r="E118" s="178" t="s">
        <v>163</v>
      </c>
      <c r="F118" s="179">
        <v>72.193</v>
      </c>
      <c r="G118" s="180"/>
      <c r="H118" s="176">
        <f t="shared" si="2"/>
        <v>0</v>
      </c>
    </row>
    <row r="119" spans="1:8" s="2" customFormat="1" ht="13.5" customHeight="1">
      <c r="A119" s="172">
        <v>85</v>
      </c>
      <c r="B119" s="173" t="s">
        <v>127</v>
      </c>
      <c r="C119" s="173" t="s">
        <v>336</v>
      </c>
      <c r="D119" s="173" t="s">
        <v>337</v>
      </c>
      <c r="E119" s="173" t="s">
        <v>163</v>
      </c>
      <c r="F119" s="174">
        <v>124.23</v>
      </c>
      <c r="G119" s="175"/>
      <c r="H119" s="176">
        <f t="shared" si="2"/>
        <v>0</v>
      </c>
    </row>
    <row r="120" spans="1:8" s="2" customFormat="1" ht="24" customHeight="1">
      <c r="A120" s="172">
        <v>86</v>
      </c>
      <c r="B120" s="173" t="s">
        <v>127</v>
      </c>
      <c r="C120" s="173" t="s">
        <v>338</v>
      </c>
      <c r="D120" s="173" t="s">
        <v>339</v>
      </c>
      <c r="E120" s="173" t="s">
        <v>163</v>
      </c>
      <c r="F120" s="174">
        <v>124.23</v>
      </c>
      <c r="G120" s="175"/>
      <c r="H120" s="176">
        <f t="shared" si="2"/>
        <v>0</v>
      </c>
    </row>
    <row r="121" spans="1:8" s="2" customFormat="1" ht="24" customHeight="1">
      <c r="A121" s="172">
        <v>87</v>
      </c>
      <c r="B121" s="173" t="s">
        <v>127</v>
      </c>
      <c r="C121" s="173" t="s">
        <v>340</v>
      </c>
      <c r="D121" s="173" t="s">
        <v>341</v>
      </c>
      <c r="E121" s="173" t="s">
        <v>233</v>
      </c>
      <c r="F121" s="174">
        <v>4.247</v>
      </c>
      <c r="G121" s="175"/>
      <c r="H121" s="176">
        <f t="shared" si="2"/>
        <v>0</v>
      </c>
    </row>
    <row r="122" spans="1:8" s="2" customFormat="1" ht="28.5" customHeight="1">
      <c r="A122" s="168"/>
      <c r="B122" s="169"/>
      <c r="C122" s="169" t="s">
        <v>129</v>
      </c>
      <c r="D122" s="169" t="s">
        <v>130</v>
      </c>
      <c r="E122" s="169"/>
      <c r="F122" s="170"/>
      <c r="G122" s="171"/>
      <c r="H122" s="171">
        <f>SUM(H123:H125)</f>
        <v>0</v>
      </c>
    </row>
    <row r="123" spans="1:8" s="2" customFormat="1" ht="13.5" customHeight="1">
      <c r="A123" s="172">
        <v>88</v>
      </c>
      <c r="B123" s="173" t="s">
        <v>129</v>
      </c>
      <c r="C123" s="173" t="s">
        <v>342</v>
      </c>
      <c r="D123" s="173" t="s">
        <v>343</v>
      </c>
      <c r="E123" s="173" t="s">
        <v>166</v>
      </c>
      <c r="F123" s="174">
        <v>6</v>
      </c>
      <c r="G123" s="175"/>
      <c r="H123" s="176">
        <f t="shared" si="2"/>
        <v>0</v>
      </c>
    </row>
    <row r="124" spans="1:8" s="2" customFormat="1" ht="13.5" customHeight="1">
      <c r="A124" s="177">
        <v>89</v>
      </c>
      <c r="B124" s="178" t="s">
        <v>195</v>
      </c>
      <c r="C124" s="178" t="s">
        <v>344</v>
      </c>
      <c r="D124" s="178" t="s">
        <v>345</v>
      </c>
      <c r="E124" s="178" t="s">
        <v>166</v>
      </c>
      <c r="F124" s="179">
        <v>6.12</v>
      </c>
      <c r="G124" s="180"/>
      <c r="H124" s="176">
        <f t="shared" si="2"/>
        <v>0</v>
      </c>
    </row>
    <row r="125" spans="1:8" s="2" customFormat="1" ht="24" customHeight="1">
      <c r="A125" s="172">
        <v>90</v>
      </c>
      <c r="B125" s="173" t="s">
        <v>129</v>
      </c>
      <c r="C125" s="173" t="s">
        <v>346</v>
      </c>
      <c r="D125" s="173" t="s">
        <v>347</v>
      </c>
      <c r="E125" s="173" t="s">
        <v>233</v>
      </c>
      <c r="F125" s="174">
        <v>0.001</v>
      </c>
      <c r="G125" s="175"/>
      <c r="H125" s="176">
        <f t="shared" si="2"/>
        <v>0</v>
      </c>
    </row>
    <row r="126" spans="1:8" s="2" customFormat="1" ht="28.5" customHeight="1">
      <c r="A126" s="168"/>
      <c r="B126" s="169"/>
      <c r="C126" s="169" t="s">
        <v>131</v>
      </c>
      <c r="D126" s="169" t="s">
        <v>132</v>
      </c>
      <c r="E126" s="169"/>
      <c r="F126" s="170"/>
      <c r="G126" s="171"/>
      <c r="H126" s="171">
        <f>SUM(H127:H133)</f>
        <v>0</v>
      </c>
    </row>
    <row r="127" spans="1:8" s="2" customFormat="1" ht="24" customHeight="1">
      <c r="A127" s="172">
        <v>91</v>
      </c>
      <c r="B127" s="173" t="s">
        <v>131</v>
      </c>
      <c r="C127" s="173" t="s">
        <v>348</v>
      </c>
      <c r="D127" s="173" t="s">
        <v>349</v>
      </c>
      <c r="E127" s="173" t="s">
        <v>163</v>
      </c>
      <c r="F127" s="174">
        <v>44.97</v>
      </c>
      <c r="G127" s="175"/>
      <c r="H127" s="176">
        <f t="shared" si="2"/>
        <v>0</v>
      </c>
    </row>
    <row r="128" spans="1:8" s="2" customFormat="1" ht="24" customHeight="1">
      <c r="A128" s="177">
        <v>92</v>
      </c>
      <c r="B128" s="178" t="s">
        <v>325</v>
      </c>
      <c r="C128" s="178" t="s">
        <v>350</v>
      </c>
      <c r="D128" s="178" t="s">
        <v>351</v>
      </c>
      <c r="E128" s="178" t="s">
        <v>163</v>
      </c>
      <c r="F128" s="179">
        <v>48.467</v>
      </c>
      <c r="G128" s="180"/>
      <c r="H128" s="176">
        <f t="shared" si="2"/>
        <v>0</v>
      </c>
    </row>
    <row r="129" spans="1:8" s="2" customFormat="1" ht="13.5" customHeight="1">
      <c r="A129" s="172">
        <v>93</v>
      </c>
      <c r="B129" s="173" t="s">
        <v>131</v>
      </c>
      <c r="C129" s="173" t="s">
        <v>352</v>
      </c>
      <c r="D129" s="173" t="s">
        <v>353</v>
      </c>
      <c r="E129" s="173" t="s">
        <v>166</v>
      </c>
      <c r="F129" s="174">
        <v>3</v>
      </c>
      <c r="G129" s="175"/>
      <c r="H129" s="176">
        <f t="shared" si="2"/>
        <v>0</v>
      </c>
    </row>
    <row r="130" spans="1:8" s="2" customFormat="1" ht="13.5" customHeight="1">
      <c r="A130" s="172">
        <v>94</v>
      </c>
      <c r="B130" s="173" t="s">
        <v>131</v>
      </c>
      <c r="C130" s="173" t="s">
        <v>354</v>
      </c>
      <c r="D130" s="173" t="s">
        <v>355</v>
      </c>
      <c r="E130" s="173" t="s">
        <v>166</v>
      </c>
      <c r="F130" s="174">
        <v>27</v>
      </c>
      <c r="G130" s="175"/>
      <c r="H130" s="176">
        <f t="shared" si="2"/>
        <v>0</v>
      </c>
    </row>
    <row r="131" spans="1:8" s="2" customFormat="1" ht="13.5" customHeight="1">
      <c r="A131" s="172">
        <v>95</v>
      </c>
      <c r="B131" s="173" t="s">
        <v>131</v>
      </c>
      <c r="C131" s="173" t="s">
        <v>356</v>
      </c>
      <c r="D131" s="173" t="s">
        <v>357</v>
      </c>
      <c r="E131" s="173" t="s">
        <v>166</v>
      </c>
      <c r="F131" s="174">
        <v>20</v>
      </c>
      <c r="G131" s="175"/>
      <c r="H131" s="176">
        <f t="shared" si="2"/>
        <v>0</v>
      </c>
    </row>
    <row r="132" spans="1:8" s="2" customFormat="1" ht="24" customHeight="1">
      <c r="A132" s="172">
        <v>96</v>
      </c>
      <c r="B132" s="173" t="s">
        <v>131</v>
      </c>
      <c r="C132" s="173" t="s">
        <v>358</v>
      </c>
      <c r="D132" s="173" t="s">
        <v>359</v>
      </c>
      <c r="E132" s="173" t="s">
        <v>166</v>
      </c>
      <c r="F132" s="174">
        <v>29</v>
      </c>
      <c r="G132" s="175"/>
      <c r="H132" s="176">
        <f t="shared" si="2"/>
        <v>0</v>
      </c>
    </row>
    <row r="133" spans="1:8" s="2" customFormat="1" ht="24" customHeight="1">
      <c r="A133" s="172">
        <v>97</v>
      </c>
      <c r="B133" s="173" t="s">
        <v>131</v>
      </c>
      <c r="C133" s="173" t="s">
        <v>360</v>
      </c>
      <c r="D133" s="173" t="s">
        <v>361</v>
      </c>
      <c r="E133" s="173" t="s">
        <v>233</v>
      </c>
      <c r="F133" s="174">
        <v>0.613</v>
      </c>
      <c r="G133" s="175"/>
      <c r="H133" s="176">
        <f t="shared" si="2"/>
        <v>0</v>
      </c>
    </row>
    <row r="134" spans="1:8" s="2" customFormat="1" ht="8.25" customHeight="1">
      <c r="A134" s="181"/>
      <c r="B134" s="181"/>
      <c r="C134" s="181"/>
      <c r="D134" s="181"/>
      <c r="E134" s="181"/>
      <c r="F134" s="181"/>
      <c r="G134" s="181"/>
      <c r="H134" s="181"/>
    </row>
    <row r="135" spans="1:8" s="2" customFormat="1" ht="30.75" customHeight="1">
      <c r="A135" s="182"/>
      <c r="B135" s="183"/>
      <c r="C135" s="183"/>
      <c r="D135" s="183" t="s">
        <v>133</v>
      </c>
      <c r="E135" s="183"/>
      <c r="F135" s="184"/>
      <c r="G135" s="185"/>
      <c r="H135" s="186">
        <f>H65+H14</f>
        <v>0</v>
      </c>
    </row>
  </sheetData>
  <sheetProtection/>
  <protectedRanges>
    <protectedRange sqref="G16:G21 G23:G24 G26:G43 G45:G54 G56:G61 G63 G67:G68 G75 G77:G86 G88 G90 G92 G94:G109 G111 G113:G121 G123:G125 G127:G133 G70:G73" name="Oblast1"/>
  </protectedRanges>
  <mergeCells count="1">
    <mergeCell ref="A1:H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Fendrichová Ludmila, Ing.</cp:lastModifiedBy>
  <dcterms:created xsi:type="dcterms:W3CDTF">2018-06-14T11:04:31Z</dcterms:created>
  <dcterms:modified xsi:type="dcterms:W3CDTF">2018-06-15T06:28:14Z</dcterms:modified>
  <cp:category/>
  <cp:version/>
  <cp:contentType/>
  <cp:contentStatus/>
</cp:coreProperties>
</file>