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0" yWindow="-210" windowWidth="18735" windowHeight="12210" firstSheet="2" activeTab="2"/>
  </bookViews>
  <sheets>
    <sheet name="Pokyny pro vyplnění" sheetId="11" state="hidden" r:id="rId1"/>
    <sheet name="VzorPolozky" sheetId="10" state="hidden" r:id="rId2"/>
    <sheet name="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2">' Pol'!$A$1:$U$40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50" i="12" l="1"/>
  <c r="F50" i="12"/>
  <c r="G49" i="12"/>
  <c r="F49" i="12"/>
  <c r="G48" i="12"/>
  <c r="F48" i="12"/>
  <c r="H48" i="12"/>
  <c r="H47" i="12"/>
  <c r="H46" i="12"/>
  <c r="G47" i="12"/>
  <c r="F47" i="12"/>
  <c r="G46" i="12"/>
  <c r="F46" i="12"/>
  <c r="H45" i="12"/>
  <c r="G45" i="12"/>
  <c r="G51" i="12" s="1"/>
  <c r="F45" i="12"/>
  <c r="H44" i="12"/>
  <c r="G44" i="12"/>
  <c r="F44" i="12"/>
  <c r="F51" i="12"/>
  <c r="F38" i="12"/>
  <c r="F37" i="12"/>
  <c r="F36" i="12"/>
  <c r="F35" i="12"/>
  <c r="F34" i="12"/>
  <c r="G34" i="12" s="1"/>
  <c r="F33" i="12"/>
  <c r="F32" i="12"/>
  <c r="F30" i="12"/>
  <c r="F29" i="12"/>
  <c r="F27" i="12"/>
  <c r="F25" i="12"/>
  <c r="F24" i="12"/>
  <c r="F23" i="12"/>
  <c r="F22" i="12"/>
  <c r="F21" i="12"/>
  <c r="F20" i="12"/>
  <c r="F19" i="12"/>
  <c r="F18" i="12"/>
  <c r="F17" i="12"/>
  <c r="F15" i="12"/>
  <c r="F13" i="12"/>
  <c r="F11" i="12"/>
  <c r="F10" i="12"/>
  <c r="G10" i="12" s="1"/>
  <c r="F9" i="12"/>
  <c r="G9" i="12"/>
  <c r="G11" i="12"/>
  <c r="G38" i="12"/>
  <c r="G37" i="12"/>
  <c r="G36" i="12"/>
  <c r="G35" i="12"/>
  <c r="G33" i="12"/>
  <c r="G32" i="12"/>
  <c r="G30" i="12"/>
  <c r="G29" i="12"/>
  <c r="G27" i="12"/>
  <c r="G25" i="12"/>
  <c r="G24" i="12"/>
  <c r="G23" i="12"/>
  <c r="G22" i="12"/>
  <c r="G21" i="12"/>
  <c r="G20" i="12"/>
  <c r="G19" i="12"/>
  <c r="G18" i="12"/>
  <c r="G17" i="12"/>
  <c r="G15" i="12"/>
  <c r="G13" i="12"/>
  <c r="H50" i="12" l="1"/>
  <c r="H49" i="12"/>
  <c r="H51" i="12"/>
  <c r="G8" i="12"/>
  <c r="I9" i="12"/>
  <c r="K9" i="12"/>
  <c r="M9" i="12"/>
  <c r="O9" i="12"/>
  <c r="Q9" i="12"/>
  <c r="U9" i="12"/>
  <c r="I10" i="12"/>
  <c r="K10" i="12"/>
  <c r="M10" i="12"/>
  <c r="O10" i="12"/>
  <c r="Q10" i="12"/>
  <c r="U10" i="12"/>
  <c r="U8" i="12" s="1"/>
  <c r="I11" i="12"/>
  <c r="K11" i="12"/>
  <c r="M11" i="12"/>
  <c r="O11" i="12"/>
  <c r="Q11" i="12"/>
  <c r="U11" i="12"/>
  <c r="G12" i="12"/>
  <c r="I13" i="12"/>
  <c r="I12" i="12" s="1"/>
  <c r="K13" i="12"/>
  <c r="K12" i="12" s="1"/>
  <c r="M13" i="12"/>
  <c r="M12" i="12" s="1"/>
  <c r="O13" i="12"/>
  <c r="O12" i="12" s="1"/>
  <c r="Q13" i="12"/>
  <c r="Q12" i="12" s="1"/>
  <c r="U13" i="12"/>
  <c r="U12" i="12" s="1"/>
  <c r="G14" i="12"/>
  <c r="I15" i="12"/>
  <c r="I14" i="12" s="1"/>
  <c r="K15" i="12"/>
  <c r="K14" i="12" s="1"/>
  <c r="M15" i="12"/>
  <c r="M14" i="12" s="1"/>
  <c r="O15" i="12"/>
  <c r="O14" i="12" s="1"/>
  <c r="Q15" i="12"/>
  <c r="Q14" i="12" s="1"/>
  <c r="U15" i="12"/>
  <c r="U14" i="12" s="1"/>
  <c r="G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G26" i="12"/>
  <c r="Q26" i="12"/>
  <c r="U26" i="12"/>
  <c r="I27" i="12"/>
  <c r="I26" i="12" s="1"/>
  <c r="K27" i="12"/>
  <c r="K26" i="12" s="1"/>
  <c r="M27" i="12"/>
  <c r="M26" i="12" s="1"/>
  <c r="O27" i="12"/>
  <c r="O26" i="12" s="1"/>
  <c r="Q27" i="12"/>
  <c r="U27" i="12"/>
  <c r="G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G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K8" i="12" l="1"/>
  <c r="Q28" i="12"/>
  <c r="I28" i="12"/>
  <c r="M28" i="12"/>
  <c r="M16" i="12"/>
  <c r="Q16" i="12"/>
  <c r="I16" i="12"/>
  <c r="Q8" i="12"/>
  <c r="I8" i="12"/>
  <c r="M8" i="12"/>
  <c r="O28" i="12"/>
  <c r="U28" i="12"/>
  <c r="K28" i="12"/>
  <c r="U16" i="12"/>
  <c r="K16" i="12"/>
  <c r="O16" i="12"/>
  <c r="U31" i="12"/>
  <c r="K31" i="12"/>
  <c r="O31" i="12"/>
  <c r="Q31" i="12"/>
  <c r="I31" i="12"/>
  <c r="M31" i="12"/>
  <c r="O8" i="12"/>
</calcChain>
</file>

<file path=xl/sharedStrings.xml><?xml version="1.0" encoding="utf-8"?>
<sst xmlns="http://schemas.openxmlformats.org/spreadsheetml/2006/main" count="188" uniqueCount="114">
  <si>
    <t>Název</t>
  </si>
  <si>
    <t xml:space="preserve">Položkový rozpočet </t>
  </si>
  <si>
    <t>O:</t>
  </si>
  <si>
    <t>R:</t>
  </si>
  <si>
    <t>Číslo</t>
  </si>
  <si>
    <t>Cena celkem bez DPH</t>
  </si>
  <si>
    <t>HSV</t>
  </si>
  <si>
    <t>PSV</t>
  </si>
  <si>
    <t>Vedlejší náklady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</si>
  <si>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</si>
  <si>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</si>
  <si>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</si>
  <si>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</si>
  <si>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</si>
  <si>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</si>
  <si>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rozpočet</t>
  </si>
  <si>
    <t>Rekapitulace dílů</t>
  </si>
  <si>
    <t>Typ dílu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</si>
  <si>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</si>
  <si>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</si>
  <si>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</si>
  <si>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</si>
  <si>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</si>
  <si>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</si>
  <si>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97</t>
  </si>
  <si>
    <t>Prorážení otvorů</t>
  </si>
  <si>
    <t>99</t>
  </si>
  <si>
    <t>Staveništní přesun hmot</t>
  </si>
  <si>
    <t>784</t>
  </si>
  <si>
    <t>Malby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</si>
  <si>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</si>
  <si>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</si>
  <si>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</si>
  <si>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</si>
  <si>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</si>
  <si>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</si>
  <si>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</si>
  <si>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</si>
  <si>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</si>
  <si>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</si>
  <si>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</si>
  <si>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</si>
  <si>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</si>
  <si>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</si>
  <si>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</si>
  <si>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</si>
  <si>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</si>
  <si>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</si>
  <si>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</si>
  <si>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</si>
  <si>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</si>
  <si>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</si>
  <si>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</si>
  <si>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</si>
  <si>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</si>
  <si>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</si>
  <si>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</si>
  <si>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</si>
  <si>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612403380R00</t>
  </si>
  <si>
    <t>Hrubá výplň rýh ve stěnách do 3x3 cm maltou ze SMS</t>
  </si>
  <si>
    <t>m</t>
  </si>
  <si>
    <t>POL1_0</t>
  </si>
  <si>
    <t>612403384R00</t>
  </si>
  <si>
    <t>Hrubá výplň rýh ve stěnách do 7x7 cm maltou ze SMS</t>
  </si>
  <si>
    <t>611421231R00</t>
  </si>
  <si>
    <t>Oprava váp.omítek stropů do 10% plochy - štukových</t>
  </si>
  <si>
    <t>m2</t>
  </si>
  <si>
    <t>941955001R00</t>
  </si>
  <si>
    <t>Lešení lehké pomocné, výška podlahy do 1,2 m</t>
  </si>
  <si>
    <t>952901111R00</t>
  </si>
  <si>
    <t>Vyčištění budov o výšce podlaží do 4 m</t>
  </si>
  <si>
    <t>974031121R00</t>
  </si>
  <si>
    <t>Vysekání rýh ve zdi cihelné 3 x 3 cm</t>
  </si>
  <si>
    <t>974031133R00</t>
  </si>
  <si>
    <t>Vysekání rýh ve zdi cihelné 7 x 7 cm</t>
  </si>
  <si>
    <t>971035341R00</t>
  </si>
  <si>
    <t>Vybourání otv. zeď cihel. pl.0,09 m2, tl.30 cm, MC</t>
  </si>
  <si>
    <t>kus</t>
  </si>
  <si>
    <t>979011111R00</t>
  </si>
  <si>
    <t>Svislá doprava suti a vybour. hmot za 2.NP a 1.PP</t>
  </si>
  <si>
    <t>t</t>
  </si>
  <si>
    <t>979081111R00</t>
  </si>
  <si>
    <t>Odvoz suti a vybour. hmot na skládku do 1 km</t>
  </si>
  <si>
    <t>979081121R00</t>
  </si>
  <si>
    <t>Příplatek k odvozu za každý další 1 km</t>
  </si>
  <si>
    <t>979990102R00</t>
  </si>
  <si>
    <t>Poplatek za skládku suti - směs betonu a cihel</t>
  </si>
  <si>
    <t>974082112R00</t>
  </si>
  <si>
    <t>Vysekání rýh pro vodiče omítka stěn MVC šířka 3 cm</t>
  </si>
  <si>
    <t>974082113R00</t>
  </si>
  <si>
    <t>Vysekání rýh pro vodiče omítka stěn MVC šířka 5 cm</t>
  </si>
  <si>
    <t>999281105R00</t>
  </si>
  <si>
    <t>Přesun hmot pro opravy a údržbu do výšky 6 m</t>
  </si>
  <si>
    <t>784195422R00</t>
  </si>
  <si>
    <t>Malba tekutá Primalex Polar, barva, 2 x</t>
  </si>
  <si>
    <t>784191201R00</t>
  </si>
  <si>
    <t>Penetrace podkladu hloubková Primalex 1x</t>
  </si>
  <si>
    <t>005231010R</t>
  </si>
  <si>
    <t>Revize</t>
  </si>
  <si>
    <t>Soubor</t>
  </si>
  <si>
    <t>005241010R</t>
  </si>
  <si>
    <t xml:space="preserve">Dokumentace skutečného provedení </t>
  </si>
  <si>
    <t>005121010R</t>
  </si>
  <si>
    <t>Vybudování zařízení staveniště</t>
  </si>
  <si>
    <t>005121030R</t>
  </si>
  <si>
    <t>Odstranění zařízení staveniště</t>
  </si>
  <si>
    <t>005122010R</t>
  </si>
  <si>
    <t xml:space="preserve">Provoz objednatele </t>
  </si>
  <si>
    <t>005211010R</t>
  </si>
  <si>
    <t>Předání a převzetí staveniště</t>
  </si>
  <si>
    <t>005211080R</t>
  </si>
  <si>
    <t xml:space="preserve">Bezpečnostní opatření na staveništi 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</si>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</sst>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0" xfId="0" applyFont="1"/>
    <xf numFmtId="49" fontId="0" fillId="0" borderId="3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0" xfId="0" applyNumberFormat="1"/>
    <xf numFmtId="0" fontId="3" fillId="0" borderId="0" xfId="0" applyFont="1"/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4" borderId="1" xfId="0" applyFont="1" applyFill="1" applyBorder="1"/>
    <xf numFmtId="4" fontId="4" fillId="0" borderId="10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4" borderId="13" xfId="0" applyNumberFormat="1" applyFont="1" applyFill="1" applyBorder="1" applyAlignment="1">
      <alignment horizontal="center"/>
    </xf>
    <xf numFmtId="49" fontId="0" fillId="0" borderId="14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3" borderId="20" xfId="0" applyFill="1" applyBorder="1"/>
    <xf numFmtId="49" fontId="0" fillId="3" borderId="17" xfId="0" applyNumberFormat="1" applyFill="1" applyBorder="1" applyAlignment="1"/>
    <xf numFmtId="49" fontId="0" fillId="3" borderId="17" xfId="0" applyNumberFormat="1" applyFill="1" applyBorder="1"/>
    <xf numFmtId="0" fontId="0" fillId="3" borderId="17" xfId="0" applyFill="1" applyBorder="1"/>
    <xf numFmtId="0" fontId="0" fillId="3" borderId="16" xfId="0" applyFill="1" applyBorder="1"/>
    <xf numFmtId="0" fontId="0" fillId="3" borderId="11" xfId="0" applyFill="1" applyBorder="1"/>
    <xf numFmtId="0" fontId="7" fillId="0" borderId="0" xfId="0" applyFont="1"/>
    <xf numFmtId="0" fontId="7" fillId="0" borderId="7" xfId="0" applyFont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10" xfId="0" applyFill="1" applyBorder="1"/>
    <xf numFmtId="49" fontId="0" fillId="3" borderId="10" xfId="0" applyNumberFormat="1" applyFill="1" applyBorder="1"/>
    <xf numFmtId="0" fontId="0" fillId="3" borderId="23" xfId="0" applyFill="1" applyBorder="1" applyAlignment="1">
      <alignment vertical="top"/>
    </xf>
    <xf numFmtId="0" fontId="0" fillId="3" borderId="24" xfId="0" applyFill="1" applyBorder="1" applyAlignment="1">
      <alignment wrapText="1"/>
    </xf>
    <xf numFmtId="0" fontId="7" fillId="0" borderId="7" xfId="0" applyNumberFormat="1" applyFont="1" applyBorder="1" applyAlignment="1">
      <alignment vertical="top"/>
    </xf>
    <xf numFmtId="0" fontId="0" fillId="3" borderId="2" xfId="0" applyNumberFormat="1" applyFill="1" applyBorder="1" applyAlignment="1">
      <alignment vertical="top"/>
    </xf>
    <xf numFmtId="0" fontId="7" fillId="0" borderId="9" xfId="0" applyFont="1" applyBorder="1" applyAlignment="1">
      <alignment vertical="top" shrinkToFit="1"/>
    </xf>
    <xf numFmtId="0" fontId="7" fillId="0" borderId="8" xfId="0" applyFont="1" applyBorder="1" applyAlignment="1">
      <alignment vertical="top" shrinkToFit="1"/>
    </xf>
    <xf numFmtId="0" fontId="7" fillId="0" borderId="7" xfId="0" applyFont="1" applyBorder="1" applyAlignment="1">
      <alignment vertical="top" shrinkToFit="1"/>
    </xf>
    <xf numFmtId="0" fontId="0" fillId="3" borderId="12" xfId="0" applyFill="1" applyBorder="1" applyAlignment="1">
      <alignment vertical="top" shrinkToFit="1"/>
    </xf>
    <xf numFmtId="0" fontId="0" fillId="3" borderId="13" xfId="0" applyFill="1" applyBorder="1" applyAlignment="1">
      <alignment vertical="top" shrinkToFit="1"/>
    </xf>
    <xf numFmtId="0" fontId="0" fillId="3" borderId="2" xfId="0" applyFill="1" applyBorder="1" applyAlignment="1">
      <alignment vertical="top" shrinkToFit="1"/>
    </xf>
    <xf numFmtId="164" fontId="7" fillId="0" borderId="8" xfId="0" applyNumberFormat="1" applyFont="1" applyBorder="1" applyAlignment="1">
      <alignment vertical="top" shrinkToFit="1"/>
    </xf>
    <xf numFmtId="164" fontId="0" fillId="3" borderId="13" xfId="0" applyNumberFormat="1" applyFill="1" applyBorder="1" applyAlignment="1">
      <alignment vertical="top" shrinkToFit="1"/>
    </xf>
    <xf numFmtId="4" fontId="7" fillId="0" borderId="8" xfId="0" applyNumberFormat="1" applyFont="1" applyBorder="1" applyAlignment="1">
      <alignment vertical="top" shrinkToFit="1"/>
    </xf>
    <xf numFmtId="4" fontId="0" fillId="3" borderId="13" xfId="0" applyNumberFormat="1" applyFill="1" applyBorder="1" applyAlignment="1">
      <alignment vertical="top" shrinkToFi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vertical="top"/>
    </xf>
    <xf numFmtId="49" fontId="0" fillId="3" borderId="26" xfId="0" applyNumberFormat="1" applyFill="1" applyBorder="1" applyAlignment="1">
      <alignment vertical="top"/>
    </xf>
    <xf numFmtId="49" fontId="0" fillId="3" borderId="23" xfId="0" applyNumberFormat="1" applyFill="1" applyBorder="1" applyAlignment="1">
      <alignment vertical="top"/>
    </xf>
    <xf numFmtId="0" fontId="0" fillId="3" borderId="27" xfId="0" applyFill="1" applyBorder="1" applyAlignment="1">
      <alignment vertical="top"/>
    </xf>
    <xf numFmtId="164" fontId="0" fillId="3" borderId="23" xfId="0" applyNumberFormat="1" applyFill="1" applyBorder="1" applyAlignment="1">
      <alignment vertical="top"/>
    </xf>
    <xf numFmtId="4" fontId="0" fillId="3" borderId="23" xfId="0" applyNumberFormat="1" applyFill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2" xfId="0" applyNumberFormat="1" applyFont="1" applyBorder="1" applyAlignment="1">
      <alignment vertical="top"/>
    </xf>
    <xf numFmtId="0" fontId="7" fillId="0" borderId="12" xfId="0" applyFont="1" applyBorder="1" applyAlignment="1">
      <alignment vertical="top" shrinkToFit="1"/>
    </xf>
    <xf numFmtId="164" fontId="7" fillId="0" borderId="13" xfId="0" applyNumberFormat="1" applyFont="1" applyBorder="1" applyAlignment="1">
      <alignment vertical="top" shrinkToFit="1"/>
    </xf>
    <xf numFmtId="4" fontId="7" fillId="0" borderId="13" xfId="0" applyNumberFormat="1" applyFont="1" applyBorder="1" applyAlignment="1">
      <alignment vertical="top" shrinkToFit="1"/>
    </xf>
    <xf numFmtId="0" fontId="7" fillId="0" borderId="13" xfId="0" applyFont="1" applyBorder="1" applyAlignment="1">
      <alignment vertical="top" shrinkToFit="1"/>
    </xf>
    <xf numFmtId="0" fontId="7" fillId="0" borderId="2" xfId="0" applyFont="1" applyBorder="1" applyAlignment="1">
      <alignment vertical="top" shrinkToFit="1"/>
    </xf>
    <xf numFmtId="0" fontId="7" fillId="0" borderId="8" xfId="0" applyNumberFormat="1" applyFont="1" applyBorder="1" applyAlignment="1">
      <alignment horizontal="left" vertical="top" wrapText="1"/>
    </xf>
    <xf numFmtId="0" fontId="0" fillId="3" borderId="13" xfId="0" applyNumberFormat="1" applyFill="1" applyBorder="1" applyAlignment="1">
      <alignment horizontal="left" vertical="top" wrapText="1"/>
    </xf>
    <xf numFmtId="0" fontId="7" fillId="0" borderId="1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4" fillId="0" borderId="8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4" fillId="4" borderId="13" xfId="0" applyNumberFormat="1" applyFont="1" applyFill="1" applyBorder="1" applyAlignment="1"/>
    <xf numFmtId="0" fontId="6" fillId="3" borderId="10" xfId="0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vertical="center"/>
    </xf>
    <xf numFmtId="4" fontId="5" fillId="3" borderId="26" xfId="0" applyNumberFormat="1" applyFont="1" applyFill="1" applyBorder="1" applyAlignment="1">
      <alignment vertical="top"/>
    </xf>
    <xf numFmtId="4" fontId="7" fillId="0" borderId="7" xfId="0" applyNumberFormat="1" applyFont="1" applyBorder="1" applyAlignment="1">
      <alignment vertical="top" shrinkToFit="1"/>
    </xf>
    <xf numFmtId="4" fontId="5" fillId="3" borderId="2" xfId="0" applyNumberFormat="1" applyFont="1" applyFill="1" applyBorder="1" applyAlignment="1">
      <alignment vertical="top" shrinkToFit="1"/>
    </xf>
    <xf numFmtId="4" fontId="7" fillId="0" borderId="2" xfId="0" applyNumberFormat="1" applyFont="1" applyBorder="1" applyAlignment="1">
      <alignment vertical="top" shrinkToFit="1"/>
    </xf>
    <xf numFmtId="0" fontId="0" fillId="3" borderId="28" xfId="0" applyFill="1" applyBorder="1" applyAlignment="1">
      <alignment wrapText="1"/>
    </xf>
    <xf numFmtId="4" fontId="0" fillId="3" borderId="27" xfId="0" applyNumberFormat="1" applyFill="1" applyBorder="1" applyAlignment="1">
      <alignment vertical="top"/>
    </xf>
    <xf numFmtId="4" fontId="7" fillId="0" borderId="9" xfId="0" applyNumberFormat="1" applyFont="1" applyBorder="1" applyAlignment="1">
      <alignment vertical="top" shrinkToFit="1"/>
    </xf>
    <xf numFmtId="4" fontId="0" fillId="3" borderId="12" xfId="0" applyNumberFormat="1" applyFill="1" applyBorder="1" applyAlignment="1">
      <alignment vertical="top" shrinkToFit="1"/>
    </xf>
    <xf numFmtId="4" fontId="7" fillId="0" borderId="12" xfId="0" applyNumberFormat="1" applyFont="1" applyBorder="1" applyAlignment="1">
      <alignment vertical="top" shrinkToFit="1"/>
    </xf>
    <xf numFmtId="0" fontId="0" fillId="3" borderId="29" xfId="0" applyFill="1" applyBorder="1" applyAlignment="1">
      <alignment wrapText="1"/>
    </xf>
    <xf numFmtId="0" fontId="0" fillId="3" borderId="30" xfId="0" applyFill="1" applyBorder="1" applyAlignment="1">
      <alignment wrapText="1"/>
    </xf>
    <xf numFmtId="4" fontId="0" fillId="3" borderId="31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7" fillId="0" borderId="33" xfId="0" applyNumberFormat="1" applyFont="1" applyBorder="1" applyAlignment="1">
      <alignment vertical="top" shrinkToFit="1"/>
    </xf>
    <xf numFmtId="4" fontId="7" fillId="0" borderId="34" xfId="0" applyNumberFormat="1" applyFont="1" applyBorder="1" applyAlignment="1">
      <alignment vertical="top" shrinkToFit="1"/>
    </xf>
    <xf numFmtId="4" fontId="0" fillId="3" borderId="35" xfId="0" applyNumberFormat="1" applyFill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4" fontId="7" fillId="0" borderId="35" xfId="0" applyNumberFormat="1" applyFont="1" applyBorder="1" applyAlignment="1">
      <alignment vertical="top" shrinkToFit="1"/>
    </xf>
    <xf numFmtId="4" fontId="7" fillId="0" borderId="36" xfId="0" applyNumberFormat="1" applyFont="1" applyBorder="1" applyAlignment="1">
      <alignment vertical="top" shrinkToFit="1"/>
    </xf>
    <xf numFmtId="0" fontId="4" fillId="0" borderId="7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left" wrapText="1"/>
    </xf>
    <xf numFmtId="4" fontId="4" fillId="0" borderId="8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" fontId="4" fillId="4" borderId="13" xfId="0" applyNumberFormat="1" applyFont="1" applyFill="1" applyBorder="1" applyAlignment="1"/>
    <xf numFmtId="0" fontId="6" fillId="3" borderId="10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" fontId="4" fillId="0" borderId="25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5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7" t="s">
        <v>12</v>
      </c>
    </row>
    <row r="2" spans="1:7" ht="57.75" customHeight="1" x14ac:dyDescent="0.2">
      <c r="A2" s="95" t="s">
        <v>13</v>
      </c>
      <c r="B2" s="95"/>
      <c r="C2" s="95"/>
      <c r="D2" s="95"/>
      <c r="E2" s="95"/>
      <c r="F2" s="95"/>
      <c r="G2" s="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2" customWidth="1"/>
    <col min="2" max="2" width="14.42578125" style="2" customWidth="1"/>
    <col min="3" max="3" width="38.28515625" style="6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 x14ac:dyDescent="0.2">
      <c r="A1" s="106" t="s">
        <v>1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9" t="s">
        <v>14</v>
      </c>
      <c r="B2" s="8"/>
      <c r="C2" s="108"/>
      <c r="D2" s="108"/>
      <c r="E2" s="108"/>
      <c r="F2" s="108"/>
      <c r="G2" s="109"/>
    </row>
    <row r="3" spans="1:7" ht="24.95" hidden="1" customHeight="1" x14ac:dyDescent="0.2">
      <c r="A3" s="9" t="s">
        <v>2</v>
      </c>
      <c r="B3" s="8"/>
      <c r="C3" s="108"/>
      <c r="D3" s="108"/>
      <c r="E3" s="108"/>
      <c r="F3" s="108"/>
      <c r="G3" s="109"/>
    </row>
    <row r="4" spans="1:7" ht="24.95" hidden="1" customHeight="1" x14ac:dyDescent="0.2">
      <c r="A4" s="9" t="s">
        <v>3</v>
      </c>
      <c r="B4" s="8"/>
      <c r="C4" s="108"/>
      <c r="D4" s="108"/>
      <c r="E4" s="108"/>
      <c r="F4" s="108"/>
      <c r="G4" s="109"/>
    </row>
    <row r="5" spans="1:7" hidden="1" x14ac:dyDescent="0.2">
      <c r="B5" s="3"/>
      <c r="C5" s="4"/>
      <c r="D5" s="5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1"/>
  <sheetViews>
    <sheetView tabSelected="1" zoomScale="120" zoomScaleNormal="120" workbookViewId="0">
      <selection activeCell="B57" sqref="B57"/>
    </sheetView>
  </sheetViews>
  <sheetFormatPr defaultRowHeight="12.75" outlineLevelRow="1" x14ac:dyDescent="0.2"/>
  <cols>
    <col min="1" max="1" width="4.28515625" customWidth="1"/>
    <col min="2" max="2" width="14.42578125" style="10" customWidth="1"/>
    <col min="3" max="3" width="38.28515625" style="1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9" max="9" width="9.28515625" bestFit="1" customWidth="1"/>
    <col min="11" max="11" width="11.140625" customWidth="1"/>
    <col min="12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111" t="s">
        <v>1</v>
      </c>
      <c r="B1" s="111"/>
      <c r="C1" s="111"/>
      <c r="D1" s="111"/>
      <c r="E1" s="111"/>
      <c r="F1" s="111"/>
      <c r="G1" s="111"/>
      <c r="AE1" t="s">
        <v>32</v>
      </c>
    </row>
    <row r="2" spans="1:60" ht="24.95" customHeight="1" x14ac:dyDescent="0.2">
      <c r="A2" s="22" t="s">
        <v>31</v>
      </c>
      <c r="B2" s="20"/>
      <c r="C2" s="112" t="s">
        <v>15</v>
      </c>
      <c r="D2" s="113"/>
      <c r="E2" s="113"/>
      <c r="F2" s="113"/>
      <c r="G2" s="114"/>
      <c r="AE2" t="s">
        <v>33</v>
      </c>
    </row>
    <row r="3" spans="1:60" ht="24.95" hidden="1" customHeight="1" x14ac:dyDescent="0.2">
      <c r="A3" s="23" t="s">
        <v>2</v>
      </c>
      <c r="B3" s="21"/>
      <c r="C3" s="115"/>
      <c r="D3" s="115"/>
      <c r="E3" s="115"/>
      <c r="F3" s="115"/>
      <c r="G3" s="116"/>
      <c r="AE3" t="s">
        <v>34</v>
      </c>
    </row>
    <row r="4" spans="1:60" ht="24.95" hidden="1" customHeight="1" x14ac:dyDescent="0.2">
      <c r="A4" s="23" t="s">
        <v>3</v>
      </c>
      <c r="B4" s="21"/>
      <c r="C4" s="117"/>
      <c r="D4" s="115"/>
      <c r="E4" s="115"/>
      <c r="F4" s="115"/>
      <c r="G4" s="116"/>
      <c r="AE4" t="s">
        <v>35</v>
      </c>
    </row>
    <row r="5" spans="1:60" hidden="1" x14ac:dyDescent="0.2">
      <c r="A5" s="24" t="s">
        <v>36</v>
      </c>
      <c r="B5" s="25"/>
      <c r="C5" s="26"/>
      <c r="D5" s="27"/>
      <c r="E5" s="27"/>
      <c r="F5" s="27"/>
      <c r="G5" s="28"/>
      <c r="AE5" t="s">
        <v>37</v>
      </c>
    </row>
    <row r="7" spans="1:60" ht="38.25" x14ac:dyDescent="0.2">
      <c r="A7" s="33" t="s">
        <v>38</v>
      </c>
      <c r="B7" s="34" t="s">
        <v>39</v>
      </c>
      <c r="C7" s="34" t="s">
        <v>40</v>
      </c>
      <c r="D7" s="33" t="s">
        <v>41</v>
      </c>
      <c r="E7" s="33" t="s">
        <v>42</v>
      </c>
      <c r="F7" s="29" t="s">
        <v>43</v>
      </c>
      <c r="G7" s="29" t="s">
        <v>9</v>
      </c>
      <c r="H7" s="82" t="s">
        <v>10</v>
      </c>
      <c r="I7" s="83" t="s">
        <v>44</v>
      </c>
      <c r="J7" s="82" t="s">
        <v>11</v>
      </c>
      <c r="K7" s="83" t="s">
        <v>45</v>
      </c>
      <c r="L7" s="77" t="s">
        <v>46</v>
      </c>
      <c r="M7" s="49" t="s">
        <v>47</v>
      </c>
      <c r="N7" s="49" t="s">
        <v>48</v>
      </c>
      <c r="O7" s="49" t="s">
        <v>49</v>
      </c>
      <c r="P7" s="49" t="s">
        <v>50</v>
      </c>
      <c r="Q7" s="49" t="s">
        <v>51</v>
      </c>
      <c r="R7" s="49" t="s">
        <v>52</v>
      </c>
      <c r="S7" s="49" t="s">
        <v>53</v>
      </c>
      <c r="T7" s="49" t="s">
        <v>54</v>
      </c>
      <c r="U7" s="36" t="s">
        <v>55</v>
      </c>
    </row>
    <row r="8" spans="1:60" x14ac:dyDescent="0.2">
      <c r="A8" s="50" t="s">
        <v>56</v>
      </c>
      <c r="B8" s="51" t="s">
        <v>18</v>
      </c>
      <c r="C8" s="52" t="s">
        <v>19</v>
      </c>
      <c r="D8" s="53"/>
      <c r="E8" s="54"/>
      <c r="F8" s="55"/>
      <c r="G8" s="73">
        <f>SUMIF(AE9:AE11,"&lt;&gt;NOR",G9:G11)</f>
        <v>0</v>
      </c>
      <c r="H8" s="84"/>
      <c r="I8" s="85">
        <f>SUM(I9:I11)</f>
        <v>0</v>
      </c>
      <c r="J8" s="84"/>
      <c r="K8" s="85">
        <f>SUM(K9:K11)</f>
        <v>0</v>
      </c>
      <c r="L8" s="78"/>
      <c r="M8" s="55">
        <f>SUM(M9:M11)</f>
        <v>0</v>
      </c>
      <c r="N8" s="35"/>
      <c r="O8" s="35">
        <f>SUM(O9:O11)</f>
        <v>23.968350000000001</v>
      </c>
      <c r="P8" s="35"/>
      <c r="Q8" s="35">
        <f>SUM(Q9:Q11)</f>
        <v>0</v>
      </c>
      <c r="R8" s="35"/>
      <c r="S8" s="35"/>
      <c r="T8" s="50"/>
      <c r="U8" s="35">
        <f>SUM(U9:U11)</f>
        <v>744.38</v>
      </c>
      <c r="AE8" t="s">
        <v>57</v>
      </c>
    </row>
    <row r="9" spans="1:60" ht="22.5" outlineLevel="1" x14ac:dyDescent="0.2">
      <c r="A9" s="31">
        <v>1</v>
      </c>
      <c r="B9" s="37" t="s">
        <v>58</v>
      </c>
      <c r="C9" s="63" t="s">
        <v>59</v>
      </c>
      <c r="D9" s="39" t="s">
        <v>60</v>
      </c>
      <c r="E9" s="45">
        <v>685</v>
      </c>
      <c r="F9" s="47">
        <f>(H9+J9)</f>
        <v>0</v>
      </c>
      <c r="G9" s="74">
        <f>(E9*F9)</f>
        <v>0</v>
      </c>
      <c r="H9" s="86"/>
      <c r="I9" s="87">
        <f>ROUND(E9*H9,2)</f>
        <v>0</v>
      </c>
      <c r="J9" s="86"/>
      <c r="K9" s="87">
        <f>ROUND(E9*J9,2)</f>
        <v>0</v>
      </c>
      <c r="L9" s="79">
        <v>21</v>
      </c>
      <c r="M9" s="47">
        <f>G9*(1+L9/100)</f>
        <v>0</v>
      </c>
      <c r="N9" s="40">
        <v>1.56E-3</v>
      </c>
      <c r="O9" s="40">
        <f>ROUND(E9*N9,5)</f>
        <v>1.0686</v>
      </c>
      <c r="P9" s="40">
        <v>0</v>
      </c>
      <c r="Q9" s="40">
        <f>ROUND(E9*P9,5)</f>
        <v>0</v>
      </c>
      <c r="R9" s="40"/>
      <c r="S9" s="40"/>
      <c r="T9" s="41">
        <v>0.12</v>
      </c>
      <c r="U9" s="40">
        <f>ROUND(E9*T9,2)</f>
        <v>82.2</v>
      </c>
      <c r="V9" s="30"/>
      <c r="W9" s="30"/>
      <c r="X9" s="30"/>
      <c r="Y9" s="30"/>
      <c r="Z9" s="30"/>
      <c r="AA9" s="30"/>
      <c r="AB9" s="30"/>
      <c r="AC9" s="30"/>
      <c r="AD9" s="30"/>
      <c r="AE9" s="30" t="s">
        <v>61</v>
      </c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 ht="22.5" outlineLevel="1" x14ac:dyDescent="0.2">
      <c r="A10" s="31">
        <v>2</v>
      </c>
      <c r="B10" s="37" t="s">
        <v>62</v>
      </c>
      <c r="C10" s="63" t="s">
        <v>63</v>
      </c>
      <c r="D10" s="39" t="s">
        <v>60</v>
      </c>
      <c r="E10" s="45">
        <v>390</v>
      </c>
      <c r="F10" s="47">
        <f>(H10+J10)</f>
        <v>0</v>
      </c>
      <c r="G10" s="74">
        <f>(E10*F10)</f>
        <v>0</v>
      </c>
      <c r="H10" s="86"/>
      <c r="I10" s="87">
        <f>ROUND(E10*H10,2)</f>
        <v>0</v>
      </c>
      <c r="J10" s="86"/>
      <c r="K10" s="87">
        <f>ROUND(E10*J10,2)</f>
        <v>0</v>
      </c>
      <c r="L10" s="79">
        <v>21</v>
      </c>
      <c r="M10" s="47">
        <f>G10*(1+L10/100)</f>
        <v>0</v>
      </c>
      <c r="N10" s="40">
        <v>8.4899999999999993E-3</v>
      </c>
      <c r="O10" s="40">
        <f>ROUND(E10*N10,5)</f>
        <v>3.3111000000000002</v>
      </c>
      <c r="P10" s="40">
        <v>0</v>
      </c>
      <c r="Q10" s="40">
        <f>ROUND(E10*P10,5)</f>
        <v>0</v>
      </c>
      <c r="R10" s="40"/>
      <c r="S10" s="40"/>
      <c r="T10" s="41">
        <v>0.19700000000000001</v>
      </c>
      <c r="U10" s="40">
        <f>ROUND(E10*T10,2)</f>
        <v>76.83</v>
      </c>
      <c r="V10" s="30"/>
      <c r="W10" s="30"/>
      <c r="X10" s="30"/>
      <c r="Y10" s="30"/>
      <c r="Z10" s="30"/>
      <c r="AA10" s="30"/>
      <c r="AB10" s="30"/>
      <c r="AC10" s="30"/>
      <c r="AD10" s="30"/>
      <c r="AE10" s="30" t="s">
        <v>61</v>
      </c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</row>
    <row r="11" spans="1:60" ht="22.5" outlineLevel="1" x14ac:dyDescent="0.2">
      <c r="A11" s="31">
        <v>3</v>
      </c>
      <c r="B11" s="37" t="s">
        <v>64</v>
      </c>
      <c r="C11" s="63" t="s">
        <v>65</v>
      </c>
      <c r="D11" s="39" t="s">
        <v>66</v>
      </c>
      <c r="E11" s="45">
        <v>3037</v>
      </c>
      <c r="F11" s="47">
        <f>(H11+J11)</f>
        <v>0</v>
      </c>
      <c r="G11" s="74">
        <f>(E11*F11)</f>
        <v>0</v>
      </c>
      <c r="H11" s="86"/>
      <c r="I11" s="87">
        <f>ROUND(E11*H11,2)</f>
        <v>0</v>
      </c>
      <c r="J11" s="86"/>
      <c r="K11" s="87">
        <f>ROUND(E11*J11,2)</f>
        <v>0</v>
      </c>
      <c r="L11" s="79">
        <v>21</v>
      </c>
      <c r="M11" s="47">
        <f>G11*(1+L11/100)</f>
        <v>0</v>
      </c>
      <c r="N11" s="40">
        <v>6.45E-3</v>
      </c>
      <c r="O11" s="40">
        <f>ROUND(E11*N11,5)</f>
        <v>19.588650000000001</v>
      </c>
      <c r="P11" s="40">
        <v>0</v>
      </c>
      <c r="Q11" s="40">
        <f>ROUND(E11*P11,5)</f>
        <v>0</v>
      </c>
      <c r="R11" s="40"/>
      <c r="S11" s="40"/>
      <c r="T11" s="41">
        <v>0.19273999999999999</v>
      </c>
      <c r="U11" s="40">
        <f>ROUND(E11*T11,2)</f>
        <v>585.35</v>
      </c>
      <c r="V11" s="30"/>
      <c r="W11" s="30"/>
      <c r="X11" s="30"/>
      <c r="Y11" s="30"/>
      <c r="Z11" s="30"/>
      <c r="AA11" s="30"/>
      <c r="AB11" s="30"/>
      <c r="AC11" s="30"/>
      <c r="AD11" s="30"/>
      <c r="AE11" s="30" t="s">
        <v>61</v>
      </c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</row>
    <row r="12" spans="1:60" x14ac:dyDescent="0.2">
      <c r="A12" s="32" t="s">
        <v>56</v>
      </c>
      <c r="B12" s="38" t="s">
        <v>20</v>
      </c>
      <c r="C12" s="64" t="s">
        <v>21</v>
      </c>
      <c r="D12" s="42"/>
      <c r="E12" s="46"/>
      <c r="F12" s="48"/>
      <c r="G12" s="75">
        <f>SUMIF(AE13:AE13,"&lt;&gt;NOR",G13:G13)</f>
        <v>0</v>
      </c>
      <c r="H12" s="88"/>
      <c r="I12" s="89">
        <f>SUM(I13:I13)</f>
        <v>0</v>
      </c>
      <c r="J12" s="88"/>
      <c r="K12" s="89">
        <f>SUM(K13:K13)</f>
        <v>0</v>
      </c>
      <c r="L12" s="80"/>
      <c r="M12" s="48">
        <f>SUM(M13:M13)</f>
        <v>0</v>
      </c>
      <c r="N12" s="43"/>
      <c r="O12" s="43">
        <f>SUM(O13:O13)</f>
        <v>0.97404999999999997</v>
      </c>
      <c r="P12" s="43"/>
      <c r="Q12" s="43">
        <f>SUM(Q13:Q13)</f>
        <v>0</v>
      </c>
      <c r="R12" s="43"/>
      <c r="S12" s="43"/>
      <c r="T12" s="44"/>
      <c r="U12" s="43">
        <f>SUM(U13:U13)</f>
        <v>142.49</v>
      </c>
      <c r="AE12" t="s">
        <v>57</v>
      </c>
    </row>
    <row r="13" spans="1:60" outlineLevel="1" x14ac:dyDescent="0.2">
      <c r="A13" s="31">
        <v>4</v>
      </c>
      <c r="B13" s="37" t="s">
        <v>67</v>
      </c>
      <c r="C13" s="63" t="s">
        <v>68</v>
      </c>
      <c r="D13" s="39" t="s">
        <v>66</v>
      </c>
      <c r="E13" s="45">
        <v>805</v>
      </c>
      <c r="F13" s="47">
        <f>(H13+J13)</f>
        <v>0</v>
      </c>
      <c r="G13" s="74">
        <f>(E13*F13)</f>
        <v>0</v>
      </c>
      <c r="H13" s="86"/>
      <c r="I13" s="87">
        <f>ROUND(E13*H13,2)</f>
        <v>0</v>
      </c>
      <c r="J13" s="86"/>
      <c r="K13" s="87">
        <f>ROUND(E13*J13,2)</f>
        <v>0</v>
      </c>
      <c r="L13" s="79">
        <v>21</v>
      </c>
      <c r="M13" s="47">
        <f>G13*(1+L13/100)</f>
        <v>0</v>
      </c>
      <c r="N13" s="40">
        <v>1.2099999999999999E-3</v>
      </c>
      <c r="O13" s="40">
        <f>ROUND(E13*N13,5)</f>
        <v>0.97404999999999997</v>
      </c>
      <c r="P13" s="40">
        <v>0</v>
      </c>
      <c r="Q13" s="40">
        <f>ROUND(E13*P13,5)</f>
        <v>0</v>
      </c>
      <c r="R13" s="40"/>
      <c r="S13" s="40"/>
      <c r="T13" s="41">
        <v>0.17699999999999999</v>
      </c>
      <c r="U13" s="40">
        <f>ROUND(E13*T13,2)</f>
        <v>142.49</v>
      </c>
      <c r="V13" s="30"/>
      <c r="W13" s="30"/>
      <c r="X13" s="30"/>
      <c r="Y13" s="30"/>
      <c r="Z13" s="30"/>
      <c r="AA13" s="30"/>
      <c r="AB13" s="30"/>
      <c r="AC13" s="30"/>
      <c r="AD13" s="30"/>
      <c r="AE13" s="30" t="s">
        <v>61</v>
      </c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</row>
    <row r="14" spans="1:60" x14ac:dyDescent="0.2">
      <c r="A14" s="32" t="s">
        <v>56</v>
      </c>
      <c r="B14" s="38" t="s">
        <v>22</v>
      </c>
      <c r="C14" s="64" t="s">
        <v>23</v>
      </c>
      <c r="D14" s="42"/>
      <c r="E14" s="46"/>
      <c r="F14" s="48"/>
      <c r="G14" s="75">
        <f>SUMIF(AE15:AE15,"&lt;&gt;NOR",G15:G15)</f>
        <v>0</v>
      </c>
      <c r="H14" s="88"/>
      <c r="I14" s="89">
        <f>SUM(I15:I15)</f>
        <v>0</v>
      </c>
      <c r="J14" s="88"/>
      <c r="K14" s="89">
        <f>SUM(K15:K15)</f>
        <v>0</v>
      </c>
      <c r="L14" s="80"/>
      <c r="M14" s="48">
        <f>SUM(M15:M15)</f>
        <v>0</v>
      </c>
      <c r="N14" s="43"/>
      <c r="O14" s="43">
        <f>SUM(O15:O15)</f>
        <v>3.2199999999999999E-2</v>
      </c>
      <c r="P14" s="43"/>
      <c r="Q14" s="43">
        <f>SUM(Q15:Q15)</f>
        <v>0</v>
      </c>
      <c r="R14" s="43"/>
      <c r="S14" s="43"/>
      <c r="T14" s="44"/>
      <c r="U14" s="43">
        <f>SUM(U15:U15)</f>
        <v>247.94</v>
      </c>
      <c r="AE14" t="s">
        <v>57</v>
      </c>
    </row>
    <row r="15" spans="1:60" outlineLevel="1" x14ac:dyDescent="0.2">
      <c r="A15" s="31">
        <v>5</v>
      </c>
      <c r="B15" s="37" t="s">
        <v>69</v>
      </c>
      <c r="C15" s="63" t="s">
        <v>70</v>
      </c>
      <c r="D15" s="39" t="s">
        <v>66</v>
      </c>
      <c r="E15" s="45">
        <v>805</v>
      </c>
      <c r="F15" s="47">
        <f>(H15+J15)</f>
        <v>0</v>
      </c>
      <c r="G15" s="74">
        <f>(E15*F15)</f>
        <v>0</v>
      </c>
      <c r="H15" s="86"/>
      <c r="I15" s="87">
        <f>ROUND(E15*H15,2)</f>
        <v>0</v>
      </c>
      <c r="J15" s="86"/>
      <c r="K15" s="87">
        <f>ROUND(E15*J15,2)</f>
        <v>0</v>
      </c>
      <c r="L15" s="79">
        <v>21</v>
      </c>
      <c r="M15" s="47">
        <f>G15*(1+L15/100)</f>
        <v>0</v>
      </c>
      <c r="N15" s="40">
        <v>4.0000000000000003E-5</v>
      </c>
      <c r="O15" s="40">
        <f>ROUND(E15*N15,5)</f>
        <v>3.2199999999999999E-2</v>
      </c>
      <c r="P15" s="40">
        <v>0</v>
      </c>
      <c r="Q15" s="40">
        <f>ROUND(E15*P15,5)</f>
        <v>0</v>
      </c>
      <c r="R15" s="40"/>
      <c r="S15" s="40"/>
      <c r="T15" s="41">
        <v>0.308</v>
      </c>
      <c r="U15" s="40">
        <f>ROUND(E15*T15,2)</f>
        <v>247.94</v>
      </c>
      <c r="V15" s="30"/>
      <c r="W15" s="30"/>
      <c r="X15" s="30"/>
      <c r="Y15" s="30"/>
      <c r="Z15" s="30"/>
      <c r="AA15" s="30"/>
      <c r="AB15" s="30"/>
      <c r="AC15" s="30"/>
      <c r="AD15" s="30"/>
      <c r="AE15" s="30" t="s">
        <v>61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</row>
    <row r="16" spans="1:60" x14ac:dyDescent="0.2">
      <c r="A16" s="32" t="s">
        <v>56</v>
      </c>
      <c r="B16" s="38" t="s">
        <v>24</v>
      </c>
      <c r="C16" s="64" t="s">
        <v>25</v>
      </c>
      <c r="D16" s="42"/>
      <c r="E16" s="46"/>
      <c r="F16" s="48"/>
      <c r="G16" s="75">
        <f>SUMIF(AE17:AE25,"&lt;&gt;NOR",G17:G25)</f>
        <v>0</v>
      </c>
      <c r="H16" s="88"/>
      <c r="I16" s="89">
        <f>SUM(I17:I25)</f>
        <v>0</v>
      </c>
      <c r="J16" s="88"/>
      <c r="K16" s="89">
        <f>SUM(K17:K25)</f>
        <v>0</v>
      </c>
      <c r="L16" s="80"/>
      <c r="M16" s="48">
        <f>SUM(M17:M25)</f>
        <v>0</v>
      </c>
      <c r="N16" s="43"/>
      <c r="O16" s="43">
        <f>SUM(O17:O25)</f>
        <v>1.06098</v>
      </c>
      <c r="P16" s="43"/>
      <c r="Q16" s="43">
        <f>SUM(Q17:Q25)</f>
        <v>7.665</v>
      </c>
      <c r="R16" s="43"/>
      <c r="S16" s="43"/>
      <c r="T16" s="44"/>
      <c r="U16" s="43">
        <f>SUM(U17:U25)</f>
        <v>339.51</v>
      </c>
      <c r="AE16" t="s">
        <v>57</v>
      </c>
    </row>
    <row r="17" spans="1:60" outlineLevel="1" x14ac:dyDescent="0.2">
      <c r="A17" s="31">
        <v>6</v>
      </c>
      <c r="B17" s="37" t="s">
        <v>71</v>
      </c>
      <c r="C17" s="63" t="s">
        <v>72</v>
      </c>
      <c r="D17" s="39" t="s">
        <v>60</v>
      </c>
      <c r="E17" s="45">
        <v>685</v>
      </c>
      <c r="F17" s="47">
        <f t="shared" ref="F17:F25" si="0">(H17+J17)</f>
        <v>0</v>
      </c>
      <c r="G17" s="74">
        <f t="shared" ref="G17:G25" si="1">(E17*F17)</f>
        <v>0</v>
      </c>
      <c r="H17" s="86"/>
      <c r="I17" s="87">
        <f t="shared" ref="I17:I25" si="2">ROUND(E17*H17,2)</f>
        <v>0</v>
      </c>
      <c r="J17" s="86"/>
      <c r="K17" s="87">
        <f t="shared" ref="K17:K25" si="3">ROUND(E17*J17,2)</f>
        <v>0</v>
      </c>
      <c r="L17" s="79">
        <v>21</v>
      </c>
      <c r="M17" s="47">
        <f t="shared" ref="M17:M25" si="4">G17*(1+L17/100)</f>
        <v>0</v>
      </c>
      <c r="N17" s="40">
        <v>4.8999999999999998E-4</v>
      </c>
      <c r="O17" s="40">
        <f t="shared" ref="O17:O25" si="5">ROUND(E17*N17,5)</f>
        <v>0.33565</v>
      </c>
      <c r="P17" s="40">
        <v>2E-3</v>
      </c>
      <c r="Q17" s="40">
        <f t="shared" ref="Q17:Q25" si="6">ROUND(E17*P17,5)</f>
        <v>1.37</v>
      </c>
      <c r="R17" s="40"/>
      <c r="S17" s="40"/>
      <c r="T17" s="41">
        <v>0.17599999999999999</v>
      </c>
      <c r="U17" s="40">
        <f t="shared" ref="U17:U25" si="7">ROUND(E17*T17,2)</f>
        <v>120.56</v>
      </c>
      <c r="V17" s="30"/>
      <c r="W17" s="30"/>
      <c r="X17" s="30"/>
      <c r="Y17" s="30"/>
      <c r="Z17" s="30"/>
      <c r="AA17" s="30"/>
      <c r="AB17" s="30"/>
      <c r="AC17" s="30"/>
      <c r="AD17" s="30"/>
      <c r="AE17" s="30" t="s">
        <v>61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</row>
    <row r="18" spans="1:60" outlineLevel="1" x14ac:dyDescent="0.2">
      <c r="A18" s="31">
        <v>7</v>
      </c>
      <c r="B18" s="37" t="s">
        <v>73</v>
      </c>
      <c r="C18" s="63" t="s">
        <v>74</v>
      </c>
      <c r="D18" s="39" t="s">
        <v>60</v>
      </c>
      <c r="E18" s="45">
        <v>390</v>
      </c>
      <c r="F18" s="47">
        <f t="shared" si="0"/>
        <v>0</v>
      </c>
      <c r="G18" s="74">
        <f t="shared" si="1"/>
        <v>0</v>
      </c>
      <c r="H18" s="86"/>
      <c r="I18" s="87">
        <f t="shared" si="2"/>
        <v>0</v>
      </c>
      <c r="J18" s="86"/>
      <c r="K18" s="87">
        <f t="shared" si="3"/>
        <v>0</v>
      </c>
      <c r="L18" s="79">
        <v>21</v>
      </c>
      <c r="M18" s="47">
        <f t="shared" si="4"/>
        <v>0</v>
      </c>
      <c r="N18" s="40">
        <v>4.8999999999999998E-4</v>
      </c>
      <c r="O18" s="40">
        <f t="shared" si="5"/>
        <v>0.19109999999999999</v>
      </c>
      <c r="P18" s="40">
        <v>8.9999999999999993E-3</v>
      </c>
      <c r="Q18" s="40">
        <f t="shared" si="6"/>
        <v>3.51</v>
      </c>
      <c r="R18" s="40"/>
      <c r="S18" s="40"/>
      <c r="T18" s="41">
        <v>0.30099999999999999</v>
      </c>
      <c r="U18" s="40">
        <f t="shared" si="7"/>
        <v>117.39</v>
      </c>
      <c r="V18" s="30"/>
      <c r="W18" s="30"/>
      <c r="X18" s="30"/>
      <c r="Y18" s="30"/>
      <c r="Z18" s="30"/>
      <c r="AA18" s="30"/>
      <c r="AB18" s="30"/>
      <c r="AC18" s="30"/>
      <c r="AD18" s="30"/>
      <c r="AE18" s="30" t="s">
        <v>61</v>
      </c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 outlineLevel="1" x14ac:dyDescent="0.2">
      <c r="A19" s="31">
        <v>8</v>
      </c>
      <c r="B19" s="37" t="s">
        <v>75</v>
      </c>
      <c r="C19" s="63" t="s">
        <v>76</v>
      </c>
      <c r="D19" s="39" t="s">
        <v>77</v>
      </c>
      <c r="E19" s="45">
        <v>22</v>
      </c>
      <c r="F19" s="47">
        <f t="shared" si="0"/>
        <v>0</v>
      </c>
      <c r="G19" s="74">
        <f t="shared" si="1"/>
        <v>0</v>
      </c>
      <c r="H19" s="86"/>
      <c r="I19" s="87">
        <f t="shared" si="2"/>
        <v>0</v>
      </c>
      <c r="J19" s="86"/>
      <c r="K19" s="87">
        <f t="shared" si="3"/>
        <v>0</v>
      </c>
      <c r="L19" s="79">
        <v>21</v>
      </c>
      <c r="M19" s="47">
        <f t="shared" si="4"/>
        <v>0</v>
      </c>
      <c r="N19" s="40">
        <v>3.4000000000000002E-4</v>
      </c>
      <c r="O19" s="40">
        <f t="shared" si="5"/>
        <v>7.4799999999999997E-3</v>
      </c>
      <c r="P19" s="40">
        <v>0.06</v>
      </c>
      <c r="Q19" s="40">
        <f t="shared" si="6"/>
        <v>1.32</v>
      </c>
      <c r="R19" s="40"/>
      <c r="S19" s="40"/>
      <c r="T19" s="41">
        <v>0.71799999999999997</v>
      </c>
      <c r="U19" s="40">
        <f t="shared" si="7"/>
        <v>15.8</v>
      </c>
      <c r="V19" s="30"/>
      <c r="W19" s="30"/>
      <c r="X19" s="30"/>
      <c r="Y19" s="30"/>
      <c r="Z19" s="30"/>
      <c r="AA19" s="30"/>
      <c r="AB19" s="30"/>
      <c r="AC19" s="30"/>
      <c r="AD19" s="30"/>
      <c r="AE19" s="30" t="s">
        <v>61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 outlineLevel="1" x14ac:dyDescent="0.2">
      <c r="A20" s="31">
        <v>9</v>
      </c>
      <c r="B20" s="37" t="s">
        <v>78</v>
      </c>
      <c r="C20" s="63" t="s">
        <v>79</v>
      </c>
      <c r="D20" s="39" t="s">
        <v>80</v>
      </c>
      <c r="E20" s="45">
        <v>0.25169999999999998</v>
      </c>
      <c r="F20" s="47">
        <f t="shared" si="0"/>
        <v>0</v>
      </c>
      <c r="G20" s="74">
        <f t="shared" si="1"/>
        <v>0</v>
      </c>
      <c r="H20" s="86"/>
      <c r="I20" s="87">
        <f t="shared" si="2"/>
        <v>0</v>
      </c>
      <c r="J20" s="86"/>
      <c r="K20" s="87">
        <f t="shared" si="3"/>
        <v>0</v>
      </c>
      <c r="L20" s="79">
        <v>21</v>
      </c>
      <c r="M20" s="47">
        <f t="shared" si="4"/>
        <v>0</v>
      </c>
      <c r="N20" s="40">
        <v>0</v>
      </c>
      <c r="O20" s="40">
        <f t="shared" si="5"/>
        <v>0</v>
      </c>
      <c r="P20" s="40">
        <v>0</v>
      </c>
      <c r="Q20" s="40">
        <f t="shared" si="6"/>
        <v>0</v>
      </c>
      <c r="R20" s="40"/>
      <c r="S20" s="40"/>
      <c r="T20" s="41">
        <v>0.93300000000000005</v>
      </c>
      <c r="U20" s="40">
        <f t="shared" si="7"/>
        <v>0.23</v>
      </c>
      <c r="V20" s="30"/>
      <c r="W20" s="30"/>
      <c r="X20" s="30"/>
      <c r="Y20" s="30"/>
      <c r="Z20" s="30"/>
      <c r="AA20" s="30"/>
      <c r="AB20" s="30"/>
      <c r="AC20" s="30"/>
      <c r="AD20" s="30"/>
      <c r="AE20" s="30" t="s">
        <v>61</v>
      </c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  <row r="21" spans="1:60" outlineLevel="1" x14ac:dyDescent="0.2">
      <c r="A21" s="31">
        <v>10</v>
      </c>
      <c r="B21" s="37" t="s">
        <v>81</v>
      </c>
      <c r="C21" s="63" t="s">
        <v>82</v>
      </c>
      <c r="D21" s="39" t="s">
        <v>80</v>
      </c>
      <c r="E21" s="45">
        <v>0.25169999999999998</v>
      </c>
      <c r="F21" s="47">
        <f t="shared" si="0"/>
        <v>0</v>
      </c>
      <c r="G21" s="74">
        <f t="shared" si="1"/>
        <v>0</v>
      </c>
      <c r="H21" s="86"/>
      <c r="I21" s="87">
        <f t="shared" si="2"/>
        <v>0</v>
      </c>
      <c r="J21" s="86"/>
      <c r="K21" s="87">
        <f t="shared" si="3"/>
        <v>0</v>
      </c>
      <c r="L21" s="79">
        <v>21</v>
      </c>
      <c r="M21" s="47">
        <f t="shared" si="4"/>
        <v>0</v>
      </c>
      <c r="N21" s="40">
        <v>0</v>
      </c>
      <c r="O21" s="40">
        <f t="shared" si="5"/>
        <v>0</v>
      </c>
      <c r="P21" s="40">
        <v>0</v>
      </c>
      <c r="Q21" s="40">
        <f t="shared" si="6"/>
        <v>0</v>
      </c>
      <c r="R21" s="40"/>
      <c r="S21" s="40"/>
      <c r="T21" s="41">
        <v>0.49</v>
      </c>
      <c r="U21" s="40">
        <f t="shared" si="7"/>
        <v>0.12</v>
      </c>
      <c r="V21" s="30"/>
      <c r="W21" s="30"/>
      <c r="X21" s="30"/>
      <c r="Y21" s="30"/>
      <c r="Z21" s="30"/>
      <c r="AA21" s="30"/>
      <c r="AB21" s="30"/>
      <c r="AC21" s="30"/>
      <c r="AD21" s="30"/>
      <c r="AE21" s="30" t="s">
        <v>61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</row>
    <row r="22" spans="1:60" outlineLevel="1" x14ac:dyDescent="0.2">
      <c r="A22" s="31">
        <v>11</v>
      </c>
      <c r="B22" s="37" t="s">
        <v>83</v>
      </c>
      <c r="C22" s="63" t="s">
        <v>84</v>
      </c>
      <c r="D22" s="39" t="s">
        <v>80</v>
      </c>
      <c r="E22" s="45">
        <v>0.25169999999999998</v>
      </c>
      <c r="F22" s="47">
        <f t="shared" si="0"/>
        <v>0</v>
      </c>
      <c r="G22" s="74">
        <f t="shared" si="1"/>
        <v>0</v>
      </c>
      <c r="H22" s="86"/>
      <c r="I22" s="87">
        <f t="shared" si="2"/>
        <v>0</v>
      </c>
      <c r="J22" s="86"/>
      <c r="K22" s="87">
        <f t="shared" si="3"/>
        <v>0</v>
      </c>
      <c r="L22" s="79">
        <v>21</v>
      </c>
      <c r="M22" s="47">
        <f t="shared" si="4"/>
        <v>0</v>
      </c>
      <c r="N22" s="40">
        <v>0</v>
      </c>
      <c r="O22" s="40">
        <f t="shared" si="5"/>
        <v>0</v>
      </c>
      <c r="P22" s="40">
        <v>0</v>
      </c>
      <c r="Q22" s="40">
        <f t="shared" si="6"/>
        <v>0</v>
      </c>
      <c r="R22" s="40"/>
      <c r="S22" s="40"/>
      <c r="T22" s="41">
        <v>0</v>
      </c>
      <c r="U22" s="40">
        <f t="shared" si="7"/>
        <v>0</v>
      </c>
      <c r="V22" s="30"/>
      <c r="W22" s="30"/>
      <c r="X22" s="30"/>
      <c r="Y22" s="30"/>
      <c r="Z22" s="30"/>
      <c r="AA22" s="30"/>
      <c r="AB22" s="30"/>
      <c r="AC22" s="30"/>
      <c r="AD22" s="30"/>
      <c r="AE22" s="30" t="s">
        <v>61</v>
      </c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</row>
    <row r="23" spans="1:60" outlineLevel="1" x14ac:dyDescent="0.2">
      <c r="A23" s="31">
        <v>12</v>
      </c>
      <c r="B23" s="37" t="s">
        <v>85</v>
      </c>
      <c r="C23" s="63" t="s">
        <v>86</v>
      </c>
      <c r="D23" s="39" t="s">
        <v>80</v>
      </c>
      <c r="E23" s="45">
        <v>0.25169999999999998</v>
      </c>
      <c r="F23" s="47">
        <f t="shared" si="0"/>
        <v>0</v>
      </c>
      <c r="G23" s="74">
        <f t="shared" si="1"/>
        <v>0</v>
      </c>
      <c r="H23" s="86"/>
      <c r="I23" s="87">
        <f t="shared" si="2"/>
        <v>0</v>
      </c>
      <c r="J23" s="86"/>
      <c r="K23" s="87">
        <f t="shared" si="3"/>
        <v>0</v>
      </c>
      <c r="L23" s="79">
        <v>21</v>
      </c>
      <c r="M23" s="47">
        <f t="shared" si="4"/>
        <v>0</v>
      </c>
      <c r="N23" s="40">
        <v>0</v>
      </c>
      <c r="O23" s="40">
        <f t="shared" si="5"/>
        <v>0</v>
      </c>
      <c r="P23" s="40">
        <v>0</v>
      </c>
      <c r="Q23" s="40">
        <f t="shared" si="6"/>
        <v>0</v>
      </c>
      <c r="R23" s="40"/>
      <c r="S23" s="40"/>
      <c r="T23" s="41">
        <v>0</v>
      </c>
      <c r="U23" s="40">
        <f t="shared" si="7"/>
        <v>0</v>
      </c>
      <c r="V23" s="30"/>
      <c r="W23" s="30"/>
      <c r="X23" s="30"/>
      <c r="Y23" s="30"/>
      <c r="Z23" s="30"/>
      <c r="AA23" s="30"/>
      <c r="AB23" s="30"/>
      <c r="AC23" s="30"/>
      <c r="AD23" s="30"/>
      <c r="AE23" s="30" t="s">
        <v>61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</row>
    <row r="24" spans="1:60" outlineLevel="1" x14ac:dyDescent="0.2">
      <c r="A24" s="31">
        <v>13</v>
      </c>
      <c r="B24" s="37" t="s">
        <v>87</v>
      </c>
      <c r="C24" s="63" t="s">
        <v>88</v>
      </c>
      <c r="D24" s="39" t="s">
        <v>60</v>
      </c>
      <c r="E24" s="45">
        <v>685</v>
      </c>
      <c r="F24" s="47">
        <f t="shared" si="0"/>
        <v>0</v>
      </c>
      <c r="G24" s="74">
        <f t="shared" si="1"/>
        <v>0</v>
      </c>
      <c r="H24" s="86"/>
      <c r="I24" s="87">
        <f t="shared" si="2"/>
        <v>0</v>
      </c>
      <c r="J24" s="86"/>
      <c r="K24" s="87">
        <f t="shared" si="3"/>
        <v>0</v>
      </c>
      <c r="L24" s="79">
        <v>21</v>
      </c>
      <c r="M24" s="47">
        <f t="shared" si="4"/>
        <v>0</v>
      </c>
      <c r="N24" s="40">
        <v>4.8999999999999998E-4</v>
      </c>
      <c r="O24" s="40">
        <f t="shared" si="5"/>
        <v>0.33565</v>
      </c>
      <c r="P24" s="40">
        <v>1E-3</v>
      </c>
      <c r="Q24" s="40">
        <f t="shared" si="6"/>
        <v>0.68500000000000005</v>
      </c>
      <c r="R24" s="40"/>
      <c r="S24" s="40"/>
      <c r="T24" s="41">
        <v>7.8E-2</v>
      </c>
      <c r="U24" s="40">
        <f t="shared" si="7"/>
        <v>53.43</v>
      </c>
      <c r="V24" s="30"/>
      <c r="W24" s="30"/>
      <c r="X24" s="30"/>
      <c r="Y24" s="30"/>
      <c r="Z24" s="30"/>
      <c r="AA24" s="30"/>
      <c r="AB24" s="30"/>
      <c r="AC24" s="30"/>
      <c r="AD24" s="30"/>
      <c r="AE24" s="30" t="s">
        <v>61</v>
      </c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</row>
    <row r="25" spans="1:60" outlineLevel="1" x14ac:dyDescent="0.2">
      <c r="A25" s="31">
        <v>14</v>
      </c>
      <c r="B25" s="37" t="s">
        <v>89</v>
      </c>
      <c r="C25" s="63" t="s">
        <v>90</v>
      </c>
      <c r="D25" s="39" t="s">
        <v>60</v>
      </c>
      <c r="E25" s="45">
        <v>390</v>
      </c>
      <c r="F25" s="47">
        <f t="shared" si="0"/>
        <v>0</v>
      </c>
      <c r="G25" s="74">
        <f t="shared" si="1"/>
        <v>0</v>
      </c>
      <c r="H25" s="86"/>
      <c r="I25" s="87">
        <f t="shared" si="2"/>
        <v>0</v>
      </c>
      <c r="J25" s="86"/>
      <c r="K25" s="87">
        <f t="shared" si="3"/>
        <v>0</v>
      </c>
      <c r="L25" s="79">
        <v>21</v>
      </c>
      <c r="M25" s="47">
        <f t="shared" si="4"/>
        <v>0</v>
      </c>
      <c r="N25" s="40">
        <v>4.8999999999999998E-4</v>
      </c>
      <c r="O25" s="40">
        <f t="shared" si="5"/>
        <v>0.19109999999999999</v>
      </c>
      <c r="P25" s="40">
        <v>2E-3</v>
      </c>
      <c r="Q25" s="40">
        <f t="shared" si="6"/>
        <v>0.78</v>
      </c>
      <c r="R25" s="40"/>
      <c r="S25" s="40"/>
      <c r="T25" s="41">
        <v>8.2000000000000003E-2</v>
      </c>
      <c r="U25" s="40">
        <f t="shared" si="7"/>
        <v>31.98</v>
      </c>
      <c r="V25" s="30"/>
      <c r="W25" s="30"/>
      <c r="X25" s="30"/>
      <c r="Y25" s="30"/>
      <c r="Z25" s="30"/>
      <c r="AA25" s="30"/>
      <c r="AB25" s="30"/>
      <c r="AC25" s="30"/>
      <c r="AD25" s="30"/>
      <c r="AE25" s="30" t="s">
        <v>61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</row>
    <row r="26" spans="1:60" x14ac:dyDescent="0.2">
      <c r="A26" s="32" t="s">
        <v>56</v>
      </c>
      <c r="B26" s="38" t="s">
        <v>26</v>
      </c>
      <c r="C26" s="64" t="s">
        <v>27</v>
      </c>
      <c r="D26" s="42"/>
      <c r="E26" s="46"/>
      <c r="F26" s="48"/>
      <c r="G26" s="75">
        <f>SUMIF(AE27:AE27,"&lt;&gt;NOR",G27:G27)</f>
        <v>0</v>
      </c>
      <c r="H26" s="88"/>
      <c r="I26" s="89">
        <f>SUM(I27:I27)</f>
        <v>0</v>
      </c>
      <c r="J26" s="88"/>
      <c r="K26" s="89">
        <f>SUM(K27:K27)</f>
        <v>0</v>
      </c>
      <c r="L26" s="80"/>
      <c r="M26" s="48">
        <f>SUM(M27:M27)</f>
        <v>0</v>
      </c>
      <c r="N26" s="43"/>
      <c r="O26" s="43">
        <f>SUM(O27:O27)</f>
        <v>0</v>
      </c>
      <c r="P26" s="43"/>
      <c r="Q26" s="43">
        <f>SUM(Q27:Q27)</f>
        <v>0</v>
      </c>
      <c r="R26" s="43"/>
      <c r="S26" s="43"/>
      <c r="T26" s="44"/>
      <c r="U26" s="43">
        <f>SUM(U27:U27)</f>
        <v>7.19</v>
      </c>
      <c r="AE26" t="s">
        <v>57</v>
      </c>
    </row>
    <row r="27" spans="1:60" outlineLevel="1" x14ac:dyDescent="0.2">
      <c r="A27" s="31">
        <v>15</v>
      </c>
      <c r="B27" s="37" t="s">
        <v>91</v>
      </c>
      <c r="C27" s="63" t="s">
        <v>92</v>
      </c>
      <c r="D27" s="39" t="s">
        <v>80</v>
      </c>
      <c r="E27" s="45">
        <v>7.665</v>
      </c>
      <c r="F27" s="47">
        <f>(H27+J27)</f>
        <v>0</v>
      </c>
      <c r="G27" s="74">
        <f>(E27*F27)</f>
        <v>0</v>
      </c>
      <c r="H27" s="86"/>
      <c r="I27" s="87">
        <f>ROUND(E27*H27,2)</f>
        <v>0</v>
      </c>
      <c r="J27" s="86"/>
      <c r="K27" s="87">
        <f>ROUND(E27*J27,2)</f>
        <v>0</v>
      </c>
      <c r="L27" s="79">
        <v>21</v>
      </c>
      <c r="M27" s="47">
        <f>G27*(1+L27/100)</f>
        <v>0</v>
      </c>
      <c r="N27" s="40">
        <v>0</v>
      </c>
      <c r="O27" s="40">
        <f>ROUND(E27*N27,5)</f>
        <v>0</v>
      </c>
      <c r="P27" s="40">
        <v>0</v>
      </c>
      <c r="Q27" s="40">
        <f>ROUND(E27*P27,5)</f>
        <v>0</v>
      </c>
      <c r="R27" s="40"/>
      <c r="S27" s="40"/>
      <c r="T27" s="41">
        <v>0.9385</v>
      </c>
      <c r="U27" s="40">
        <f>ROUND(E27*T27,2)</f>
        <v>7.19</v>
      </c>
      <c r="V27" s="30"/>
      <c r="W27" s="30"/>
      <c r="X27" s="30"/>
      <c r="Y27" s="30"/>
      <c r="Z27" s="30"/>
      <c r="AA27" s="30"/>
      <c r="AB27" s="30"/>
      <c r="AC27" s="30"/>
      <c r="AD27" s="30"/>
      <c r="AE27" s="30" t="s">
        <v>61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</row>
    <row r="28" spans="1:60" x14ac:dyDescent="0.2">
      <c r="A28" s="32" t="s">
        <v>56</v>
      </c>
      <c r="B28" s="38" t="s">
        <v>28</v>
      </c>
      <c r="C28" s="64" t="s">
        <v>29</v>
      </c>
      <c r="D28" s="42"/>
      <c r="E28" s="46"/>
      <c r="F28" s="48"/>
      <c r="G28" s="75">
        <f>SUMIF(AE29:AE30,"&lt;&gt;NOR",G29:G30)</f>
        <v>0</v>
      </c>
      <c r="H28" s="88"/>
      <c r="I28" s="89">
        <f>SUM(I29:I30)</f>
        <v>0</v>
      </c>
      <c r="J28" s="88"/>
      <c r="K28" s="89">
        <f>SUM(K29:K30)</f>
        <v>0</v>
      </c>
      <c r="L28" s="80"/>
      <c r="M28" s="48">
        <f>SUM(M29:M30)</f>
        <v>0</v>
      </c>
      <c r="N28" s="43"/>
      <c r="O28" s="43">
        <f>SUM(O29:O30)</f>
        <v>1.1544399999999999</v>
      </c>
      <c r="P28" s="43"/>
      <c r="Q28" s="43">
        <f>SUM(Q29:Q30)</f>
        <v>0</v>
      </c>
      <c r="R28" s="43"/>
      <c r="S28" s="43"/>
      <c r="T28" s="44"/>
      <c r="U28" s="43">
        <f>SUM(U29:U30)</f>
        <v>429.87</v>
      </c>
      <c r="AE28" t="s">
        <v>57</v>
      </c>
    </row>
    <row r="29" spans="1:60" outlineLevel="1" x14ac:dyDescent="0.2">
      <c r="A29" s="31">
        <v>16</v>
      </c>
      <c r="B29" s="37" t="s">
        <v>93</v>
      </c>
      <c r="C29" s="63" t="s">
        <v>94</v>
      </c>
      <c r="D29" s="39" t="s">
        <v>66</v>
      </c>
      <c r="E29" s="45">
        <v>3038</v>
      </c>
      <c r="F29" s="47">
        <f>(H29+J29)</f>
        <v>0</v>
      </c>
      <c r="G29" s="74">
        <f>(E29*F29)</f>
        <v>0</v>
      </c>
      <c r="H29" s="86"/>
      <c r="I29" s="87">
        <f>ROUND(E29*H29,2)</f>
        <v>0</v>
      </c>
      <c r="J29" s="86"/>
      <c r="K29" s="87">
        <f>ROUND(E29*J29,2)</f>
        <v>0</v>
      </c>
      <c r="L29" s="79">
        <v>21</v>
      </c>
      <c r="M29" s="47">
        <f>G29*(1+L29/100)</f>
        <v>0</v>
      </c>
      <c r="N29" s="40">
        <v>3.1E-4</v>
      </c>
      <c r="O29" s="40">
        <f>ROUND(E29*N29,5)</f>
        <v>0.94177999999999995</v>
      </c>
      <c r="P29" s="40">
        <v>0</v>
      </c>
      <c r="Q29" s="40">
        <f>ROUND(E29*P29,5)</f>
        <v>0</v>
      </c>
      <c r="R29" s="40"/>
      <c r="S29" s="40"/>
      <c r="T29" s="41">
        <v>0.10902000000000001</v>
      </c>
      <c r="U29" s="40">
        <f>ROUND(E29*T29,2)</f>
        <v>331.2</v>
      </c>
      <c r="V29" s="30"/>
      <c r="W29" s="30"/>
      <c r="X29" s="30"/>
      <c r="Y29" s="30"/>
      <c r="Z29" s="30"/>
      <c r="AA29" s="30"/>
      <c r="AB29" s="30"/>
      <c r="AC29" s="30"/>
      <c r="AD29" s="30"/>
      <c r="AE29" s="30" t="s">
        <v>61</v>
      </c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</row>
    <row r="30" spans="1:60" outlineLevel="1" x14ac:dyDescent="0.2">
      <c r="A30" s="31">
        <v>17</v>
      </c>
      <c r="B30" s="37" t="s">
        <v>95</v>
      </c>
      <c r="C30" s="63" t="s">
        <v>96</v>
      </c>
      <c r="D30" s="39" t="s">
        <v>66</v>
      </c>
      <c r="E30" s="45">
        <v>3038</v>
      </c>
      <c r="F30" s="47">
        <f>(H30+J30)</f>
        <v>0</v>
      </c>
      <c r="G30" s="74">
        <f>(E30*F30)</f>
        <v>0</v>
      </c>
      <c r="H30" s="86"/>
      <c r="I30" s="87">
        <f>ROUND(E30*H30,2)</f>
        <v>0</v>
      </c>
      <c r="J30" s="86"/>
      <c r="K30" s="87">
        <f>ROUND(E30*J30,2)</f>
        <v>0</v>
      </c>
      <c r="L30" s="79">
        <v>21</v>
      </c>
      <c r="M30" s="47">
        <f>G30*(1+L30/100)</f>
        <v>0</v>
      </c>
      <c r="N30" s="40">
        <v>6.9999999999999994E-5</v>
      </c>
      <c r="O30" s="40">
        <f>ROUND(E30*N30,5)</f>
        <v>0.21265999999999999</v>
      </c>
      <c r="P30" s="40">
        <v>0</v>
      </c>
      <c r="Q30" s="40">
        <f>ROUND(E30*P30,5)</f>
        <v>0</v>
      </c>
      <c r="R30" s="40"/>
      <c r="S30" s="40"/>
      <c r="T30" s="41">
        <v>3.2480000000000002E-2</v>
      </c>
      <c r="U30" s="40">
        <f>ROUND(E30*T30,2)</f>
        <v>98.67</v>
      </c>
      <c r="V30" s="30"/>
      <c r="W30" s="30"/>
      <c r="X30" s="30"/>
      <c r="Y30" s="30"/>
      <c r="Z30" s="30"/>
      <c r="AA30" s="30"/>
      <c r="AB30" s="30"/>
      <c r="AC30" s="30"/>
      <c r="AD30" s="30"/>
      <c r="AE30" s="30" t="s">
        <v>61</v>
      </c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</row>
    <row r="31" spans="1:60" x14ac:dyDescent="0.2">
      <c r="A31" s="32" t="s">
        <v>56</v>
      </c>
      <c r="B31" s="38" t="s">
        <v>30</v>
      </c>
      <c r="C31" s="64" t="s">
        <v>8</v>
      </c>
      <c r="D31" s="42"/>
      <c r="E31" s="46"/>
      <c r="F31" s="48"/>
      <c r="G31" s="75">
        <f>SUMIF(AE32:AE38,"&lt;&gt;NOR",G32:G38)</f>
        <v>0</v>
      </c>
      <c r="H31" s="88"/>
      <c r="I31" s="89">
        <f>SUM(I32:I38)</f>
        <v>0</v>
      </c>
      <c r="J31" s="88"/>
      <c r="K31" s="89">
        <f>SUM(K32:K38)</f>
        <v>0</v>
      </c>
      <c r="L31" s="80"/>
      <c r="M31" s="48">
        <f>SUM(M32:M38)</f>
        <v>0</v>
      </c>
      <c r="N31" s="43"/>
      <c r="O31" s="43">
        <f>SUM(O32:O38)</f>
        <v>0</v>
      </c>
      <c r="P31" s="43"/>
      <c r="Q31" s="43">
        <f>SUM(Q32:Q38)</f>
        <v>0</v>
      </c>
      <c r="R31" s="43"/>
      <c r="S31" s="43"/>
      <c r="T31" s="44"/>
      <c r="U31" s="43">
        <f>SUM(U32:U38)</f>
        <v>0</v>
      </c>
      <c r="AE31" t="s">
        <v>57</v>
      </c>
    </row>
    <row r="32" spans="1:60" outlineLevel="1" x14ac:dyDescent="0.2">
      <c r="A32" s="31">
        <v>18</v>
      </c>
      <c r="B32" s="37" t="s">
        <v>97</v>
      </c>
      <c r="C32" s="63" t="s">
        <v>98</v>
      </c>
      <c r="D32" s="39" t="s">
        <v>99</v>
      </c>
      <c r="E32" s="45">
        <v>1</v>
      </c>
      <c r="F32" s="47">
        <f t="shared" ref="F32:F38" si="8">(H32+J32)</f>
        <v>0</v>
      </c>
      <c r="G32" s="74">
        <f t="shared" ref="G32:G38" si="9">(E32*F32)</f>
        <v>0</v>
      </c>
      <c r="H32" s="86"/>
      <c r="I32" s="87">
        <f t="shared" ref="I32:I38" si="10">ROUND(E32*H32,2)</f>
        <v>0</v>
      </c>
      <c r="J32" s="86"/>
      <c r="K32" s="87">
        <f t="shared" ref="K32:K38" si="11">ROUND(E32*J32,2)</f>
        <v>0</v>
      </c>
      <c r="L32" s="79">
        <v>21</v>
      </c>
      <c r="M32" s="47">
        <f t="shared" ref="M32:M38" si="12">G32*(1+L32/100)</f>
        <v>0</v>
      </c>
      <c r="N32" s="40">
        <v>0</v>
      </c>
      <c r="O32" s="40">
        <f t="shared" ref="O32:O38" si="13">ROUND(E32*N32,5)</f>
        <v>0</v>
      </c>
      <c r="P32" s="40">
        <v>0</v>
      </c>
      <c r="Q32" s="40">
        <f t="shared" ref="Q32:Q38" si="14">ROUND(E32*P32,5)</f>
        <v>0</v>
      </c>
      <c r="R32" s="40"/>
      <c r="S32" s="40"/>
      <c r="T32" s="41">
        <v>0</v>
      </c>
      <c r="U32" s="40">
        <f t="shared" ref="U32:U38" si="15">ROUND(E32*T32,2)</f>
        <v>0</v>
      </c>
      <c r="V32" s="30"/>
      <c r="W32" s="30"/>
      <c r="X32" s="30"/>
      <c r="Y32" s="30"/>
      <c r="Z32" s="30"/>
      <c r="AA32" s="30"/>
      <c r="AB32" s="30"/>
      <c r="AC32" s="30"/>
      <c r="AD32" s="30"/>
      <c r="AE32" s="30" t="s">
        <v>61</v>
      </c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</row>
    <row r="33" spans="1:60" outlineLevel="1" x14ac:dyDescent="0.2">
      <c r="A33" s="31">
        <v>19</v>
      </c>
      <c r="B33" s="37" t="s">
        <v>100</v>
      </c>
      <c r="C33" s="63" t="s">
        <v>101</v>
      </c>
      <c r="D33" s="39" t="s">
        <v>99</v>
      </c>
      <c r="E33" s="45">
        <v>1</v>
      </c>
      <c r="F33" s="47">
        <f t="shared" si="8"/>
        <v>0</v>
      </c>
      <c r="G33" s="74">
        <f t="shared" si="9"/>
        <v>0</v>
      </c>
      <c r="H33" s="86"/>
      <c r="I33" s="87">
        <f t="shared" si="10"/>
        <v>0</v>
      </c>
      <c r="J33" s="86"/>
      <c r="K33" s="87">
        <f t="shared" si="11"/>
        <v>0</v>
      </c>
      <c r="L33" s="79">
        <v>21</v>
      </c>
      <c r="M33" s="47">
        <f t="shared" si="12"/>
        <v>0</v>
      </c>
      <c r="N33" s="40">
        <v>0</v>
      </c>
      <c r="O33" s="40">
        <f t="shared" si="13"/>
        <v>0</v>
      </c>
      <c r="P33" s="40">
        <v>0</v>
      </c>
      <c r="Q33" s="40">
        <f t="shared" si="14"/>
        <v>0</v>
      </c>
      <c r="R33" s="40"/>
      <c r="S33" s="40"/>
      <c r="T33" s="41">
        <v>0</v>
      </c>
      <c r="U33" s="40">
        <f t="shared" si="15"/>
        <v>0</v>
      </c>
      <c r="V33" s="30"/>
      <c r="W33" s="30"/>
      <c r="X33" s="30"/>
      <c r="Y33" s="30"/>
      <c r="Z33" s="30"/>
      <c r="AA33" s="30"/>
      <c r="AB33" s="30"/>
      <c r="AC33" s="30"/>
      <c r="AD33" s="30"/>
      <c r="AE33" s="30" t="s">
        <v>61</v>
      </c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</row>
    <row r="34" spans="1:60" outlineLevel="1" x14ac:dyDescent="0.2">
      <c r="A34" s="31">
        <v>20</v>
      </c>
      <c r="B34" s="37" t="s">
        <v>102</v>
      </c>
      <c r="C34" s="63" t="s">
        <v>103</v>
      </c>
      <c r="D34" s="39" t="s">
        <v>99</v>
      </c>
      <c r="E34" s="45">
        <v>1</v>
      </c>
      <c r="F34" s="47">
        <f t="shared" si="8"/>
        <v>0</v>
      </c>
      <c r="G34" s="74">
        <f t="shared" si="9"/>
        <v>0</v>
      </c>
      <c r="H34" s="86"/>
      <c r="I34" s="87">
        <f t="shared" si="10"/>
        <v>0</v>
      </c>
      <c r="J34" s="86"/>
      <c r="K34" s="87">
        <f t="shared" si="11"/>
        <v>0</v>
      </c>
      <c r="L34" s="79">
        <v>21</v>
      </c>
      <c r="M34" s="47">
        <f t="shared" si="12"/>
        <v>0</v>
      </c>
      <c r="N34" s="40">
        <v>0</v>
      </c>
      <c r="O34" s="40">
        <f t="shared" si="13"/>
        <v>0</v>
      </c>
      <c r="P34" s="40">
        <v>0</v>
      </c>
      <c r="Q34" s="40">
        <f t="shared" si="14"/>
        <v>0</v>
      </c>
      <c r="R34" s="40"/>
      <c r="S34" s="40"/>
      <c r="T34" s="41">
        <v>0</v>
      </c>
      <c r="U34" s="40">
        <f t="shared" si="15"/>
        <v>0</v>
      </c>
      <c r="V34" s="30"/>
      <c r="W34" s="30"/>
      <c r="X34" s="30"/>
      <c r="Y34" s="30"/>
      <c r="Z34" s="30"/>
      <c r="AA34" s="30"/>
      <c r="AB34" s="30"/>
      <c r="AC34" s="30"/>
      <c r="AD34" s="30"/>
      <c r="AE34" s="30" t="s">
        <v>61</v>
      </c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</row>
    <row r="35" spans="1:60" outlineLevel="1" x14ac:dyDescent="0.2">
      <c r="A35" s="31">
        <v>21</v>
      </c>
      <c r="B35" s="37" t="s">
        <v>104</v>
      </c>
      <c r="C35" s="63" t="s">
        <v>105</v>
      </c>
      <c r="D35" s="39" t="s">
        <v>99</v>
      </c>
      <c r="E35" s="45">
        <v>1</v>
      </c>
      <c r="F35" s="47">
        <f t="shared" si="8"/>
        <v>0</v>
      </c>
      <c r="G35" s="74">
        <f t="shared" si="9"/>
        <v>0</v>
      </c>
      <c r="H35" s="86"/>
      <c r="I35" s="87">
        <f t="shared" si="10"/>
        <v>0</v>
      </c>
      <c r="J35" s="86"/>
      <c r="K35" s="87">
        <f t="shared" si="11"/>
        <v>0</v>
      </c>
      <c r="L35" s="79">
        <v>21</v>
      </c>
      <c r="M35" s="47">
        <f t="shared" si="12"/>
        <v>0</v>
      </c>
      <c r="N35" s="40">
        <v>0</v>
      </c>
      <c r="O35" s="40">
        <f t="shared" si="13"/>
        <v>0</v>
      </c>
      <c r="P35" s="40">
        <v>0</v>
      </c>
      <c r="Q35" s="40">
        <f t="shared" si="14"/>
        <v>0</v>
      </c>
      <c r="R35" s="40"/>
      <c r="S35" s="40"/>
      <c r="T35" s="41">
        <v>0</v>
      </c>
      <c r="U35" s="40">
        <f t="shared" si="15"/>
        <v>0</v>
      </c>
      <c r="V35" s="30"/>
      <c r="W35" s="30"/>
      <c r="X35" s="30"/>
      <c r="Y35" s="30"/>
      <c r="Z35" s="30"/>
      <c r="AA35" s="30"/>
      <c r="AB35" s="30"/>
      <c r="AC35" s="30"/>
      <c r="AD35" s="30"/>
      <c r="AE35" s="30" t="s">
        <v>61</v>
      </c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</row>
    <row r="36" spans="1:60" outlineLevel="1" x14ac:dyDescent="0.2">
      <c r="A36" s="31">
        <v>22</v>
      </c>
      <c r="B36" s="37" t="s">
        <v>106</v>
      </c>
      <c r="C36" s="63" t="s">
        <v>107</v>
      </c>
      <c r="D36" s="39" t="s">
        <v>99</v>
      </c>
      <c r="E36" s="45">
        <v>1</v>
      </c>
      <c r="F36" s="47">
        <f t="shared" si="8"/>
        <v>0</v>
      </c>
      <c r="G36" s="74">
        <f t="shared" si="9"/>
        <v>0</v>
      </c>
      <c r="H36" s="86"/>
      <c r="I36" s="87">
        <f t="shared" si="10"/>
        <v>0</v>
      </c>
      <c r="J36" s="86"/>
      <c r="K36" s="87">
        <f t="shared" si="11"/>
        <v>0</v>
      </c>
      <c r="L36" s="79">
        <v>21</v>
      </c>
      <c r="M36" s="47">
        <f t="shared" si="12"/>
        <v>0</v>
      </c>
      <c r="N36" s="40">
        <v>0</v>
      </c>
      <c r="O36" s="40">
        <f t="shared" si="13"/>
        <v>0</v>
      </c>
      <c r="P36" s="40">
        <v>0</v>
      </c>
      <c r="Q36" s="40">
        <f t="shared" si="14"/>
        <v>0</v>
      </c>
      <c r="R36" s="40"/>
      <c r="S36" s="40"/>
      <c r="T36" s="41">
        <v>0</v>
      </c>
      <c r="U36" s="40">
        <f t="shared" si="15"/>
        <v>0</v>
      </c>
      <c r="V36" s="30"/>
      <c r="W36" s="30"/>
      <c r="X36" s="30"/>
      <c r="Y36" s="30"/>
      <c r="Z36" s="30"/>
      <c r="AA36" s="30"/>
      <c r="AB36" s="30"/>
      <c r="AC36" s="30"/>
      <c r="AD36" s="30"/>
      <c r="AE36" s="30" t="s">
        <v>61</v>
      </c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</row>
    <row r="37" spans="1:60" outlineLevel="1" x14ac:dyDescent="0.2">
      <c r="A37" s="31">
        <v>23</v>
      </c>
      <c r="B37" s="37" t="s">
        <v>108</v>
      </c>
      <c r="C37" s="63" t="s">
        <v>109</v>
      </c>
      <c r="D37" s="39" t="s">
        <v>99</v>
      </c>
      <c r="E37" s="45">
        <v>1</v>
      </c>
      <c r="F37" s="47">
        <f t="shared" si="8"/>
        <v>0</v>
      </c>
      <c r="G37" s="74">
        <f t="shared" si="9"/>
        <v>0</v>
      </c>
      <c r="H37" s="86"/>
      <c r="I37" s="87">
        <f t="shared" si="10"/>
        <v>0</v>
      </c>
      <c r="J37" s="86"/>
      <c r="K37" s="87">
        <f t="shared" si="11"/>
        <v>0</v>
      </c>
      <c r="L37" s="79">
        <v>21</v>
      </c>
      <c r="M37" s="47">
        <f t="shared" si="12"/>
        <v>0</v>
      </c>
      <c r="N37" s="40">
        <v>0</v>
      </c>
      <c r="O37" s="40">
        <f t="shared" si="13"/>
        <v>0</v>
      </c>
      <c r="P37" s="40">
        <v>0</v>
      </c>
      <c r="Q37" s="40">
        <f t="shared" si="14"/>
        <v>0</v>
      </c>
      <c r="R37" s="40"/>
      <c r="S37" s="40"/>
      <c r="T37" s="41">
        <v>0</v>
      </c>
      <c r="U37" s="40">
        <f t="shared" si="15"/>
        <v>0</v>
      </c>
      <c r="V37" s="30"/>
      <c r="W37" s="30"/>
      <c r="X37" s="30"/>
      <c r="Y37" s="30"/>
      <c r="Z37" s="30"/>
      <c r="AA37" s="30"/>
      <c r="AB37" s="30"/>
      <c r="AC37" s="30"/>
      <c r="AD37" s="30"/>
      <c r="AE37" s="30" t="s">
        <v>61</v>
      </c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</row>
    <row r="38" spans="1:60" outlineLevel="1" x14ac:dyDescent="0.2">
      <c r="A38" s="56">
        <v>24</v>
      </c>
      <c r="B38" s="57" t="s">
        <v>110</v>
      </c>
      <c r="C38" s="65" t="s">
        <v>111</v>
      </c>
      <c r="D38" s="58" t="s">
        <v>99</v>
      </c>
      <c r="E38" s="59">
        <v>1</v>
      </c>
      <c r="F38" s="60">
        <f t="shared" si="8"/>
        <v>0</v>
      </c>
      <c r="G38" s="76">
        <f t="shared" si="9"/>
        <v>0</v>
      </c>
      <c r="H38" s="90"/>
      <c r="I38" s="91">
        <f t="shared" si="10"/>
        <v>0</v>
      </c>
      <c r="J38" s="90"/>
      <c r="K38" s="91">
        <f t="shared" si="11"/>
        <v>0</v>
      </c>
      <c r="L38" s="81">
        <v>21</v>
      </c>
      <c r="M38" s="60">
        <f t="shared" si="12"/>
        <v>0</v>
      </c>
      <c r="N38" s="61">
        <v>0</v>
      </c>
      <c r="O38" s="61">
        <f t="shared" si="13"/>
        <v>0</v>
      </c>
      <c r="P38" s="61">
        <v>0</v>
      </c>
      <c r="Q38" s="61">
        <f t="shared" si="14"/>
        <v>0</v>
      </c>
      <c r="R38" s="61"/>
      <c r="S38" s="61"/>
      <c r="T38" s="62">
        <v>0</v>
      </c>
      <c r="U38" s="61">
        <f t="shared" si="15"/>
        <v>0</v>
      </c>
      <c r="V38" s="30"/>
      <c r="W38" s="30"/>
      <c r="X38" s="30"/>
      <c r="Y38" s="30"/>
      <c r="Z38" s="30"/>
      <c r="AA38" s="30"/>
      <c r="AB38" s="30"/>
      <c r="AC38" s="30"/>
      <c r="AD38" s="30"/>
      <c r="AE38" s="30" t="s">
        <v>61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</row>
    <row r="39" spans="1:60" x14ac:dyDescent="0.2">
      <c r="A39" s="2"/>
      <c r="B39" s="3" t="s">
        <v>112</v>
      </c>
      <c r="C39" s="66" t="s">
        <v>112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AC39">
        <v>15</v>
      </c>
      <c r="AD39">
        <v>21</v>
      </c>
    </row>
    <row r="40" spans="1:60" x14ac:dyDescent="0.2">
      <c r="C40" s="67"/>
      <c r="AE40" t="s">
        <v>113</v>
      </c>
    </row>
    <row r="41" spans="1:60" ht="15.75" x14ac:dyDescent="0.25">
      <c r="A41" s="11" t="s">
        <v>16</v>
      </c>
      <c r="B41"/>
      <c r="C41"/>
      <c r="F41" s="1"/>
      <c r="H41" s="1"/>
      <c r="I41" s="1"/>
    </row>
    <row r="42" spans="1:60" x14ac:dyDescent="0.2">
      <c r="B42"/>
      <c r="C42"/>
      <c r="F42" s="1"/>
      <c r="H42" s="1"/>
      <c r="I42" s="1"/>
    </row>
    <row r="43" spans="1:60" ht="24" x14ac:dyDescent="0.2">
      <c r="A43" s="12" t="s">
        <v>4</v>
      </c>
      <c r="B43" s="12" t="s">
        <v>0</v>
      </c>
      <c r="C43" s="13"/>
      <c r="D43" s="13"/>
      <c r="E43" s="71" t="s">
        <v>17</v>
      </c>
      <c r="F43" s="71" t="s">
        <v>10</v>
      </c>
      <c r="G43" s="71" t="s">
        <v>11</v>
      </c>
      <c r="H43" s="103" t="s">
        <v>9</v>
      </c>
      <c r="I43" s="103"/>
    </row>
    <row r="44" spans="1:60" x14ac:dyDescent="0.2">
      <c r="A44" s="93">
        <v>61</v>
      </c>
      <c r="B44" s="104" t="s">
        <v>19</v>
      </c>
      <c r="C44" s="105"/>
      <c r="D44" s="105"/>
      <c r="E44" s="16" t="s">
        <v>6</v>
      </c>
      <c r="F44" s="72">
        <f>$I$8</f>
        <v>0</v>
      </c>
      <c r="G44" s="72">
        <f>$K$8</f>
        <v>0</v>
      </c>
      <c r="H44" s="110">
        <f t="shared" ref="H44:H50" si="16">(F44+G44)</f>
        <v>0</v>
      </c>
      <c r="I44" s="110"/>
    </row>
    <row r="45" spans="1:60" x14ac:dyDescent="0.2">
      <c r="A45" s="92">
        <v>94</v>
      </c>
      <c r="B45" s="97" t="s">
        <v>21</v>
      </c>
      <c r="C45" s="98"/>
      <c r="D45" s="98"/>
      <c r="E45" s="17" t="s">
        <v>6</v>
      </c>
      <c r="F45" s="68">
        <f>$I$12</f>
        <v>0</v>
      </c>
      <c r="G45" s="68">
        <f>$K$12</f>
        <v>0</v>
      </c>
      <c r="H45" s="96">
        <f t="shared" si="16"/>
        <v>0</v>
      </c>
      <c r="I45" s="96"/>
    </row>
    <row r="46" spans="1:60" x14ac:dyDescent="0.2">
      <c r="A46" s="92">
        <v>95</v>
      </c>
      <c r="B46" s="97" t="s">
        <v>23</v>
      </c>
      <c r="C46" s="98"/>
      <c r="D46" s="98"/>
      <c r="E46" s="17" t="s">
        <v>6</v>
      </c>
      <c r="F46" s="68">
        <f>$I$14</f>
        <v>0</v>
      </c>
      <c r="G46" s="68">
        <f>$K$14</f>
        <v>0</v>
      </c>
      <c r="H46" s="96">
        <f t="shared" si="16"/>
        <v>0</v>
      </c>
      <c r="I46" s="96"/>
    </row>
    <row r="47" spans="1:60" x14ac:dyDescent="0.2">
      <c r="A47" s="92">
        <v>97</v>
      </c>
      <c r="B47" s="97" t="s">
        <v>25</v>
      </c>
      <c r="C47" s="98"/>
      <c r="D47" s="98"/>
      <c r="E47" s="17" t="s">
        <v>6</v>
      </c>
      <c r="F47" s="68">
        <f>$I$16</f>
        <v>0</v>
      </c>
      <c r="G47" s="68">
        <f>$K$16</f>
        <v>0</v>
      </c>
      <c r="H47" s="96">
        <f t="shared" si="16"/>
        <v>0</v>
      </c>
      <c r="I47" s="96"/>
    </row>
    <row r="48" spans="1:60" x14ac:dyDescent="0.2">
      <c r="A48" s="92">
        <v>99</v>
      </c>
      <c r="B48" s="97" t="s">
        <v>27</v>
      </c>
      <c r="C48" s="98"/>
      <c r="D48" s="98"/>
      <c r="E48" s="17" t="s">
        <v>6</v>
      </c>
      <c r="F48" s="68">
        <f>$I$26</f>
        <v>0</v>
      </c>
      <c r="G48" s="68">
        <f>$K$26</f>
        <v>0</v>
      </c>
      <c r="H48" s="96">
        <f t="shared" si="16"/>
        <v>0</v>
      </c>
      <c r="I48" s="96"/>
    </row>
    <row r="49" spans="1:9" x14ac:dyDescent="0.2">
      <c r="A49" s="92">
        <v>784</v>
      </c>
      <c r="B49" s="97" t="s">
        <v>29</v>
      </c>
      <c r="C49" s="98"/>
      <c r="D49" s="98"/>
      <c r="E49" s="17" t="s">
        <v>7</v>
      </c>
      <c r="F49" s="68">
        <f>$I$28</f>
        <v>0</v>
      </c>
      <c r="G49" s="68">
        <f>$K$28</f>
        <v>0</v>
      </c>
      <c r="H49" s="96">
        <f t="shared" si="16"/>
        <v>0</v>
      </c>
      <c r="I49" s="96"/>
    </row>
    <row r="50" spans="1:9" x14ac:dyDescent="0.2">
      <c r="A50" s="94" t="s">
        <v>30</v>
      </c>
      <c r="B50" s="100" t="s">
        <v>8</v>
      </c>
      <c r="C50" s="101"/>
      <c r="D50" s="101"/>
      <c r="E50" s="18" t="s">
        <v>30</v>
      </c>
      <c r="F50" s="69">
        <f>$I$31</f>
        <v>0</v>
      </c>
      <c r="G50" s="69">
        <f>$K$31</f>
        <v>0</v>
      </c>
      <c r="H50" s="99">
        <f t="shared" si="16"/>
        <v>0</v>
      </c>
      <c r="I50" s="99"/>
    </row>
    <row r="51" spans="1:9" x14ac:dyDescent="0.2">
      <c r="A51" s="14" t="s">
        <v>5</v>
      </c>
      <c r="B51" s="14"/>
      <c r="C51" s="15"/>
      <c r="D51" s="15"/>
      <c r="E51" s="19"/>
      <c r="F51" s="70">
        <f>SUM(F44:F50)</f>
        <v>0</v>
      </c>
      <c r="G51" s="70">
        <f>SUM(G44:G50)</f>
        <v>0</v>
      </c>
      <c r="H51" s="102">
        <f>SUM(H44:H50)</f>
        <v>0</v>
      </c>
      <c r="I51" s="102"/>
    </row>
  </sheetData>
  <mergeCells count="20">
    <mergeCell ref="A1:G1"/>
    <mergeCell ref="C2:G2"/>
    <mergeCell ref="C3:G3"/>
    <mergeCell ref="C4:G4"/>
    <mergeCell ref="H43:I43"/>
    <mergeCell ref="B44:D44"/>
    <mergeCell ref="H44:I44"/>
    <mergeCell ref="B45:D45"/>
    <mergeCell ref="H45:I45"/>
    <mergeCell ref="B46:D46"/>
    <mergeCell ref="H46:I46"/>
    <mergeCell ref="B50:D50"/>
    <mergeCell ref="H50:I50"/>
    <mergeCell ref="H51:I51"/>
    <mergeCell ref="B47:D47"/>
    <mergeCell ref="H47:I47"/>
    <mergeCell ref="B48:D48"/>
    <mergeCell ref="H48:I48"/>
    <mergeCell ref="B49:D49"/>
    <mergeCell ref="H49:I49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 pro vyplnění</vt:lpstr>
      <vt:lpstr>VzorPolozky</vt:lpstr>
      <vt:lpstr> Pol</vt:lpstr>
      <vt:lpstr>' Pol'!Oblast_tisku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Veselý Vladimír Ing.</cp:lastModifiedBy>
  <cp:lastPrinted>2018-06-14T08:31:40Z</cp:lastPrinted>
  <dcterms:created xsi:type="dcterms:W3CDTF">2009-04-08T07:15:50Z</dcterms:created>
  <dcterms:modified xsi:type="dcterms:W3CDTF">2018-06-14T10:20:02Z</dcterms:modified>
</cp:coreProperties>
</file>