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0160" windowHeight="3570" activeTab="3"/>
  </bookViews>
  <sheets>
    <sheet name="Krycí list" sheetId="1" r:id="rId1"/>
    <sheet name="Rekapitulace" sheetId="2" r:id="rId2"/>
    <sheet name="Položky" sheetId="3" r:id="rId3"/>
    <sheet name="výkaz výměr" sheetId="4" r:id="rId4"/>
  </sheets>
  <externalReferences>
    <externalReference r:id="rId5"/>
  </externalReferences>
  <definedNames>
    <definedName name="cisloobjektu" localSheetId="3">'[1]Krycí list'!$A$4</definedName>
    <definedName name="cisloobjektu">'Krycí list'!$A$4</definedName>
    <definedName name="cislostavby" localSheetId="3">'[1]Krycí list'!$A$6</definedName>
    <definedName name="cislostavby">'Krycí list'!$A$6</definedName>
    <definedName name="Datum">'Krycí list'!$B$26</definedName>
    <definedName name="Dil">Rekapitulace!$A$6</definedName>
    <definedName name="Dodavka" localSheetId="3">[1]Rekapitulace!$G$31</definedName>
    <definedName name="Dodavka">Rekapitulace!$G$31</definedName>
    <definedName name="Dodavka0" localSheetId="3">'výkaz výměr'!#REF!</definedName>
    <definedName name="Dodavka0">Položky!#REF!</definedName>
    <definedName name="HSV" localSheetId="3">[1]Rekapitulace!$E$31</definedName>
    <definedName name="HSV">Rekapitulace!$E$31</definedName>
    <definedName name="HSV0" localSheetId="3">'výkaz výměr'!#REF!</definedName>
    <definedName name="HSV0">Položky!#REF!</definedName>
    <definedName name="HZS" localSheetId="3">[1]Rekapitulace!$I$31</definedName>
    <definedName name="HZS">Rekapitulace!$I$31</definedName>
    <definedName name="HZS0" localSheetId="3">'výkaz výměr'!#REF!</definedName>
    <definedName name="HZS0">Položky!#REF!</definedName>
    <definedName name="JKSO">'Krycí list'!$F$4</definedName>
    <definedName name="MJ">'Krycí list'!$G$4</definedName>
    <definedName name="Mont" localSheetId="3">[1]Rekapitulace!$H$31</definedName>
    <definedName name="Mont">Rekapitulace!$H$31</definedName>
    <definedName name="Montaz0" localSheetId="3">'výkaz výměr'!#REF!</definedName>
    <definedName name="Montaz0">Položky!#REF!</definedName>
    <definedName name="NazevDilu">Rekapitulace!$B$6</definedName>
    <definedName name="nazevobjektu" localSheetId="3">'[1]Krycí list'!$C$4</definedName>
    <definedName name="nazevobjektu">'Krycí list'!$C$4</definedName>
    <definedName name="nazevstavby" localSheetId="3">'[1]Krycí list'!$C$6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_xlnm.Print_Titles" localSheetId="3">'výkaz výměr'!$1:$6</definedName>
    <definedName name="Objednatel">'Krycí list'!$C$8</definedName>
    <definedName name="_xlnm.Print_Area" localSheetId="0">'Krycí list'!$A$1:$G$45</definedName>
    <definedName name="_xlnm.Print_Area" localSheetId="2">Položky!$A$1:$G$162</definedName>
    <definedName name="_xlnm.Print_Area" localSheetId="1">Rekapitulace!$A$1:$I$38</definedName>
    <definedName name="_xlnm.Print_Area" localSheetId="3">'výkaz výměr'!$A$1:$G$346</definedName>
    <definedName name="PocetMJ" localSheetId="3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[1]Rekapitulace!$F$31</definedName>
    <definedName name="PSV">Rekapitulace!$F$31</definedName>
    <definedName name="PSV0" localSheetId="3">'výkaz výměr'!#REF!</definedName>
    <definedName name="PSV0">Položky!#REF!</definedName>
    <definedName name="SloupecCC" localSheetId="3">'výkaz výměr'!$G$6</definedName>
    <definedName name="SloupecCC">Položky!$G$6</definedName>
    <definedName name="SloupecCisloPol" localSheetId="3">'výkaz výměr'!$B$6</definedName>
    <definedName name="SloupecCisloPol">Položky!$B$6</definedName>
    <definedName name="SloupecJC" localSheetId="3">'výkaz výměr'!$F$6</definedName>
    <definedName name="SloupecJC">Položky!$F$6</definedName>
    <definedName name="SloupecMJ" localSheetId="3">'výkaz výměr'!$D$6</definedName>
    <definedName name="SloupecMJ">Položky!$D$6</definedName>
    <definedName name="SloupecMnozstvi" localSheetId="3">'výkaz výměr'!$E$6</definedName>
    <definedName name="SloupecMnozstvi">Položky!$E$6</definedName>
    <definedName name="SloupecNazPol" localSheetId="3">'výkaz výměr'!$C$6</definedName>
    <definedName name="SloupecNazPol">Položky!$C$6</definedName>
    <definedName name="SloupecPC" localSheetId="3">'výkaz výměr'!$A$6</definedName>
    <definedName name="SloupecPC">Položky!$A$6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Položky!#REF!</definedName>
    <definedName name="solver_opt" localSheetId="3" hidden="1">'výkaz výměr'!#REF!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'výkaz výměr'!#REF!</definedName>
    <definedName name="Typ">Položky!#REF!</definedName>
    <definedName name="VRN" localSheetId="3">[1]Rekapitulace!$H$37</definedName>
    <definedName name="VRN">Rekapitulace!$H$37</definedName>
    <definedName name="VRNKc" localSheetId="3">[1]Rekapitulace!#REF!</definedName>
    <definedName name="VRNKc">Rekapitulace!#REF!</definedName>
    <definedName name="VRNnazev" localSheetId="3">[1]Rekapitulace!#REF!</definedName>
    <definedName name="VRNnazev">Rekapitulace!#REF!</definedName>
    <definedName name="VRNproc" localSheetId="3">[1]Rekapitulace!#REF!</definedName>
    <definedName name="VRNproc">Rekapitulace!#REF!</definedName>
    <definedName name="VRNzakl" localSheetId="3">[1]Rekapitulace!#REF!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F3" i="4"/>
  <c r="G8"/>
  <c r="BA8"/>
  <c r="BA12" s="1"/>
  <c r="BB8"/>
  <c r="BC8"/>
  <c r="BC12" s="1"/>
  <c r="BD8"/>
  <c r="BE8"/>
  <c r="BE12" s="1"/>
  <c r="C12"/>
  <c r="G12"/>
  <c r="BB12"/>
  <c r="BD12"/>
  <c r="G14"/>
  <c r="BA14" s="1"/>
  <c r="BB14"/>
  <c r="BC14"/>
  <c r="BD14"/>
  <c r="BE14"/>
  <c r="G17"/>
  <c r="BA17" s="1"/>
  <c r="BB17"/>
  <c r="BC17"/>
  <c r="BD17"/>
  <c r="BE17"/>
  <c r="G23"/>
  <c r="BA23" s="1"/>
  <c r="BB23"/>
  <c r="BC23"/>
  <c r="BD23"/>
  <c r="BE23"/>
  <c r="G29"/>
  <c r="BA29" s="1"/>
  <c r="BB29"/>
  <c r="BC29"/>
  <c r="BD29"/>
  <c r="BE29"/>
  <c r="C30"/>
  <c r="G30"/>
  <c r="BB30"/>
  <c r="BC30"/>
  <c r="BD30"/>
  <c r="BE30"/>
  <c r="G32"/>
  <c r="BA32"/>
  <c r="BB32"/>
  <c r="BC32"/>
  <c r="BD32"/>
  <c r="BE32"/>
  <c r="G35"/>
  <c r="BA35" s="1"/>
  <c r="BA42" s="1"/>
  <c r="BB35"/>
  <c r="BB42" s="1"/>
  <c r="BC35"/>
  <c r="BD35"/>
  <c r="BD42" s="1"/>
  <c r="BE35"/>
  <c r="C42"/>
  <c r="BC42"/>
  <c r="BE42"/>
  <c r="G44"/>
  <c r="BA44"/>
  <c r="BB44"/>
  <c r="BC44"/>
  <c r="BD44"/>
  <c r="BE44"/>
  <c r="C46"/>
  <c r="G46"/>
  <c r="BA46"/>
  <c r="BB46"/>
  <c r="BC46"/>
  <c r="BD46"/>
  <c r="BE46"/>
  <c r="G48"/>
  <c r="BA48"/>
  <c r="BB48"/>
  <c r="BC48"/>
  <c r="BD48"/>
  <c r="BE48"/>
  <c r="G69"/>
  <c r="BA69"/>
  <c r="BB69"/>
  <c r="BC69"/>
  <c r="BD69"/>
  <c r="BE69"/>
  <c r="G78"/>
  <c r="BA78"/>
  <c r="BB78"/>
  <c r="BC78"/>
  <c r="BD78"/>
  <c r="BE78"/>
  <c r="C87"/>
  <c r="G87"/>
  <c r="BA87"/>
  <c r="BB87"/>
  <c r="BC87"/>
  <c r="BD87"/>
  <c r="BE87"/>
  <c r="G89"/>
  <c r="BA89"/>
  <c r="BB89"/>
  <c r="BC89"/>
  <c r="BD89"/>
  <c r="BE89"/>
  <c r="G96"/>
  <c r="BA96"/>
  <c r="BB96"/>
  <c r="BC96"/>
  <c r="BD96"/>
  <c r="BE96"/>
  <c r="G98"/>
  <c r="BA98"/>
  <c r="BB98"/>
  <c r="BC98"/>
  <c r="BD98"/>
  <c r="BE98"/>
  <c r="G100"/>
  <c r="BA100"/>
  <c r="BB100"/>
  <c r="BC100"/>
  <c r="BD100"/>
  <c r="BE100"/>
  <c r="G107"/>
  <c r="BA107"/>
  <c r="BB107"/>
  <c r="BC107"/>
  <c r="BD107"/>
  <c r="BE107"/>
  <c r="C109"/>
  <c r="G109"/>
  <c r="BA109"/>
  <c r="BB109"/>
  <c r="BC109"/>
  <c r="BD109"/>
  <c r="BE109"/>
  <c r="G111"/>
  <c r="BA111"/>
  <c r="BB111"/>
  <c r="BC111"/>
  <c r="BD111"/>
  <c r="BE111"/>
  <c r="G113"/>
  <c r="BA113"/>
  <c r="BB113"/>
  <c r="BC113"/>
  <c r="BD113"/>
  <c r="BE113"/>
  <c r="G115"/>
  <c r="BA115"/>
  <c r="BB115"/>
  <c r="BC115"/>
  <c r="BD115"/>
  <c r="BE115"/>
  <c r="G117"/>
  <c r="BA117"/>
  <c r="BB117"/>
  <c r="BC117"/>
  <c r="BD117"/>
  <c r="BE117"/>
  <c r="G118"/>
  <c r="BA118"/>
  <c r="BB118"/>
  <c r="BC118"/>
  <c r="BD118"/>
  <c r="BE118"/>
  <c r="G119"/>
  <c r="BA119"/>
  <c r="BB119"/>
  <c r="BC119"/>
  <c r="BD119"/>
  <c r="BE119"/>
  <c r="G120"/>
  <c r="BA120"/>
  <c r="BB120"/>
  <c r="BC120"/>
  <c r="BD120"/>
  <c r="BE120"/>
  <c r="G121"/>
  <c r="BA121"/>
  <c r="BB121"/>
  <c r="BC121"/>
  <c r="BD121"/>
  <c r="BE121"/>
  <c r="G122"/>
  <c r="BA122"/>
  <c r="BB122"/>
  <c r="BC122"/>
  <c r="BD122"/>
  <c r="BE122"/>
  <c r="G123"/>
  <c r="BA123"/>
  <c r="BB123"/>
  <c r="BC123"/>
  <c r="BD123"/>
  <c r="BE123"/>
  <c r="G124"/>
  <c r="BA124"/>
  <c r="BB124"/>
  <c r="BC124"/>
  <c r="BD124"/>
  <c r="BE124"/>
  <c r="C125"/>
  <c r="G125"/>
  <c r="BA125"/>
  <c r="BB125"/>
  <c r="BC125"/>
  <c r="BD125"/>
  <c r="BE125"/>
  <c r="G127"/>
  <c r="BA127"/>
  <c r="BB127"/>
  <c r="BC127"/>
  <c r="BD127"/>
  <c r="BE127"/>
  <c r="G128"/>
  <c r="BA128"/>
  <c r="BB128"/>
  <c r="BC128"/>
  <c r="BD128"/>
  <c r="BE128"/>
  <c r="G129"/>
  <c r="BA129"/>
  <c r="BB129"/>
  <c r="BC129"/>
  <c r="BD129"/>
  <c r="BE129"/>
  <c r="G130"/>
  <c r="BA130"/>
  <c r="BB130"/>
  <c r="BC130"/>
  <c r="BD130"/>
  <c r="BE130"/>
  <c r="G131"/>
  <c r="BA131"/>
  <c r="BB131"/>
  <c r="BC131"/>
  <c r="BD131"/>
  <c r="BE131"/>
  <c r="G132"/>
  <c r="BA132"/>
  <c r="BB132"/>
  <c r="BC132"/>
  <c r="BD132"/>
  <c r="BE132"/>
  <c r="G133"/>
  <c r="BA133"/>
  <c r="BB133"/>
  <c r="BC133"/>
  <c r="BD133"/>
  <c r="BE133"/>
  <c r="G134"/>
  <c r="BA134"/>
  <c r="BB134"/>
  <c r="BC134"/>
  <c r="BD134"/>
  <c r="BE134"/>
  <c r="G135"/>
  <c r="BA135"/>
  <c r="BB135"/>
  <c r="BC135"/>
  <c r="BD135"/>
  <c r="BE135"/>
  <c r="G136"/>
  <c r="BA136"/>
  <c r="BB136"/>
  <c r="BC136"/>
  <c r="BD136"/>
  <c r="BE136"/>
  <c r="C137"/>
  <c r="G137"/>
  <c r="BA137"/>
  <c r="BB137"/>
  <c r="BC137"/>
  <c r="BD137"/>
  <c r="BE137"/>
  <c r="G139"/>
  <c r="BA139"/>
  <c r="BB139"/>
  <c r="BC139"/>
  <c r="BD139"/>
  <c r="BE139"/>
  <c r="C142"/>
  <c r="G142"/>
  <c r="BA142"/>
  <c r="BB142"/>
  <c r="BC142"/>
  <c r="BD142"/>
  <c r="BE142"/>
  <c r="G144"/>
  <c r="BA144"/>
  <c r="BB144"/>
  <c r="BC144"/>
  <c r="BD144"/>
  <c r="BE144"/>
  <c r="G146"/>
  <c r="BA146"/>
  <c r="BB146"/>
  <c r="BC146"/>
  <c r="BD146"/>
  <c r="BE146"/>
  <c r="G149"/>
  <c r="BA149"/>
  <c r="BB149"/>
  <c r="BC149"/>
  <c r="BD149"/>
  <c r="BE149"/>
  <c r="G152"/>
  <c r="BA152"/>
  <c r="BB152"/>
  <c r="BC152"/>
  <c r="BD152"/>
  <c r="BE152"/>
  <c r="G153"/>
  <c r="BA153"/>
  <c r="BB153"/>
  <c r="BC153"/>
  <c r="BD153"/>
  <c r="BE153"/>
  <c r="G154"/>
  <c r="BA154"/>
  <c r="BB154"/>
  <c r="BC154"/>
  <c r="BD154"/>
  <c r="BE154"/>
  <c r="G155"/>
  <c r="BA155"/>
  <c r="BB155"/>
  <c r="BC155"/>
  <c r="BD155"/>
  <c r="BE155"/>
  <c r="G156"/>
  <c r="BA156"/>
  <c r="BB156"/>
  <c r="BC156"/>
  <c r="BD156"/>
  <c r="BE156"/>
  <c r="C157"/>
  <c r="G157"/>
  <c r="BA157"/>
  <c r="BB157"/>
  <c r="BC157"/>
  <c r="BD157"/>
  <c r="BE157"/>
  <c r="G159"/>
  <c r="BA159"/>
  <c r="BB159"/>
  <c r="BC159"/>
  <c r="BD159"/>
  <c r="BE159"/>
  <c r="G164"/>
  <c r="BA164"/>
  <c r="BB164"/>
  <c r="BC164"/>
  <c r="BD164"/>
  <c r="BE164"/>
  <c r="G166"/>
  <c r="BA166"/>
  <c r="BB166"/>
  <c r="BC166"/>
  <c r="BD166"/>
  <c r="BE166"/>
  <c r="G172"/>
  <c r="BA172"/>
  <c r="BB172"/>
  <c r="BC172"/>
  <c r="BD172"/>
  <c r="BE172"/>
  <c r="G174"/>
  <c r="BA174"/>
  <c r="BB174"/>
  <c r="BC174"/>
  <c r="BD174"/>
  <c r="BE174"/>
  <c r="G187"/>
  <c r="BA187"/>
  <c r="BB187"/>
  <c r="BC187"/>
  <c r="BD187"/>
  <c r="BE187"/>
  <c r="G191"/>
  <c r="BA191" s="1"/>
  <c r="BA248" s="1"/>
  <c r="BB191"/>
  <c r="BC191"/>
  <c r="BD191"/>
  <c r="BE191"/>
  <c r="G192"/>
  <c r="BA192"/>
  <c r="BB192"/>
  <c r="BC192"/>
  <c r="BD192"/>
  <c r="BE192"/>
  <c r="G198"/>
  <c r="BA198"/>
  <c r="BB198"/>
  <c r="BC198"/>
  <c r="BD198"/>
  <c r="BE198"/>
  <c r="G200"/>
  <c r="BA200"/>
  <c r="BB200"/>
  <c r="BC200"/>
  <c r="BD200"/>
  <c r="BE200"/>
  <c r="G211"/>
  <c r="BA211"/>
  <c r="BB211"/>
  <c r="BC211"/>
  <c r="BD211"/>
  <c r="BE211"/>
  <c r="G218"/>
  <c r="BA218"/>
  <c r="BB218"/>
  <c r="BC218"/>
  <c r="BD218"/>
  <c r="BE218"/>
  <c r="G220"/>
  <c r="BA220"/>
  <c r="BB220"/>
  <c r="BC220"/>
  <c r="BD220"/>
  <c r="BE220"/>
  <c r="G223"/>
  <c r="BA223"/>
  <c r="BB223"/>
  <c r="BC223"/>
  <c r="BD223"/>
  <c r="BE223"/>
  <c r="G226"/>
  <c r="BA226"/>
  <c r="BB226"/>
  <c r="BC226"/>
  <c r="BD226"/>
  <c r="BE226"/>
  <c r="G229"/>
  <c r="BA229"/>
  <c r="BB229"/>
  <c r="BC229"/>
  <c r="BD229"/>
  <c r="BE229"/>
  <c r="G230"/>
  <c r="BA230"/>
  <c r="BB230"/>
  <c r="BC230"/>
  <c r="BD230"/>
  <c r="BE230"/>
  <c r="G231"/>
  <c r="BA231"/>
  <c r="BB231"/>
  <c r="BC231"/>
  <c r="BD231"/>
  <c r="BE231"/>
  <c r="G232"/>
  <c r="BA232"/>
  <c r="BB232"/>
  <c r="BC232"/>
  <c r="BD232"/>
  <c r="BE232"/>
  <c r="G233"/>
  <c r="BA233"/>
  <c r="BB233"/>
  <c r="BC233"/>
  <c r="BD233"/>
  <c r="BE233"/>
  <c r="G236"/>
  <c r="BA236"/>
  <c r="BB236"/>
  <c r="BC236"/>
  <c r="BD236"/>
  <c r="BE236"/>
  <c r="G238"/>
  <c r="BA238"/>
  <c r="BB238"/>
  <c r="BC238"/>
  <c r="BD238"/>
  <c r="BE238"/>
  <c r="G239"/>
  <c r="BA239"/>
  <c r="BB239"/>
  <c r="BC239"/>
  <c r="BD239"/>
  <c r="BE239"/>
  <c r="G241"/>
  <c r="BA241"/>
  <c r="BB241"/>
  <c r="BC241"/>
  <c r="BD241"/>
  <c r="BE241"/>
  <c r="G242"/>
  <c r="BA242"/>
  <c r="BB242"/>
  <c r="BC242"/>
  <c r="BD242"/>
  <c r="BE242"/>
  <c r="G243"/>
  <c r="BA243"/>
  <c r="BB243"/>
  <c r="BC243"/>
  <c r="BD243"/>
  <c r="BE243"/>
  <c r="G245"/>
  <c r="BA245"/>
  <c r="BB245"/>
  <c r="BC245"/>
  <c r="BD245"/>
  <c r="BE245"/>
  <c r="G246"/>
  <c r="BA246"/>
  <c r="BB246"/>
  <c r="BC246"/>
  <c r="BD246"/>
  <c r="BE246"/>
  <c r="C248"/>
  <c r="G248"/>
  <c r="BB248"/>
  <c r="BC248"/>
  <c r="BD248"/>
  <c r="BE248"/>
  <c r="G250"/>
  <c r="BA250"/>
  <c r="BB250"/>
  <c r="BC250"/>
  <c r="BD250"/>
  <c r="BE250"/>
  <c r="C254"/>
  <c r="G254"/>
  <c r="BA254"/>
  <c r="BB254"/>
  <c r="BC254"/>
  <c r="BD254"/>
  <c r="BE254"/>
  <c r="G256"/>
  <c r="BA256"/>
  <c r="BB256"/>
  <c r="BC256"/>
  <c r="BD256"/>
  <c r="BE256"/>
  <c r="G263"/>
  <c r="BA263"/>
  <c r="BB263"/>
  <c r="BC263"/>
  <c r="BD263"/>
  <c r="BE263"/>
  <c r="G264"/>
  <c r="BA264"/>
  <c r="BB264"/>
  <c r="BC264"/>
  <c r="BD264"/>
  <c r="BE264"/>
  <c r="G265"/>
  <c r="BA265"/>
  <c r="BB265"/>
  <c r="BC265"/>
  <c r="BD265"/>
  <c r="BE265"/>
  <c r="C266"/>
  <c r="G266"/>
  <c r="BA266"/>
  <c r="BB266"/>
  <c r="BC266"/>
  <c r="BD266"/>
  <c r="BE266"/>
  <c r="G268"/>
  <c r="BA268"/>
  <c r="BB268"/>
  <c r="BC268"/>
  <c r="BD268"/>
  <c r="BE268"/>
  <c r="G274"/>
  <c r="BA274"/>
  <c r="BB274"/>
  <c r="BC274"/>
  <c r="BD274"/>
  <c r="BE274"/>
  <c r="G276"/>
  <c r="BA276"/>
  <c r="BB276"/>
  <c r="BC276"/>
  <c r="BD276"/>
  <c r="BE276"/>
  <c r="G277"/>
  <c r="BA277"/>
  <c r="BB277"/>
  <c r="BC277"/>
  <c r="BD277"/>
  <c r="BE277"/>
  <c r="C278"/>
  <c r="G278"/>
  <c r="BA278"/>
  <c r="BB278"/>
  <c r="BC278"/>
  <c r="BD278"/>
  <c r="BE278"/>
  <c r="G280"/>
  <c r="BA280"/>
  <c r="BB280"/>
  <c r="BC280"/>
  <c r="BD280"/>
  <c r="BE280"/>
  <c r="C281"/>
  <c r="G281"/>
  <c r="BA281"/>
  <c r="BB281"/>
  <c r="BC281"/>
  <c r="BD281"/>
  <c r="BE281"/>
  <c r="G283"/>
  <c r="BA283"/>
  <c r="BB283"/>
  <c r="BC283"/>
  <c r="BD283"/>
  <c r="BE283"/>
  <c r="G284"/>
  <c r="BA284"/>
  <c r="BB284"/>
  <c r="BC284"/>
  <c r="BD284"/>
  <c r="BE284"/>
  <c r="C285"/>
  <c r="G285"/>
  <c r="BA285"/>
  <c r="BB285"/>
  <c r="BC285"/>
  <c r="BD285"/>
  <c r="BE285"/>
  <c r="G287"/>
  <c r="BA287"/>
  <c r="BB287"/>
  <c r="BC287"/>
  <c r="BD287"/>
  <c r="BE287"/>
  <c r="G291"/>
  <c r="BA291"/>
  <c r="BB291"/>
  <c r="BC291"/>
  <c r="BD291"/>
  <c r="BE291"/>
  <c r="C292"/>
  <c r="G292"/>
  <c r="BA292"/>
  <c r="BB292"/>
  <c r="BC292"/>
  <c r="BD292"/>
  <c r="BE292"/>
  <c r="G294"/>
  <c r="BA294"/>
  <c r="BB294"/>
  <c r="BC294"/>
  <c r="BD294"/>
  <c r="BE294"/>
  <c r="G297"/>
  <c r="BA297"/>
  <c r="BB297"/>
  <c r="BC297"/>
  <c r="BD297"/>
  <c r="BE297"/>
  <c r="G300"/>
  <c r="BA300"/>
  <c r="BB300"/>
  <c r="BC300"/>
  <c r="BD300"/>
  <c r="BE300"/>
  <c r="G303"/>
  <c r="BA303"/>
  <c r="BB303"/>
  <c r="BC303"/>
  <c r="BD303"/>
  <c r="BE303"/>
  <c r="G306"/>
  <c r="BA306"/>
  <c r="BB306"/>
  <c r="BC306"/>
  <c r="BD306"/>
  <c r="BE306"/>
  <c r="G309"/>
  <c r="BA309"/>
  <c r="BB309"/>
  <c r="BC309"/>
  <c r="BD309"/>
  <c r="BE309"/>
  <c r="G312"/>
  <c r="BA312"/>
  <c r="BB312"/>
  <c r="BC312"/>
  <c r="BD312"/>
  <c r="BE312"/>
  <c r="C313"/>
  <c r="G313"/>
  <c r="BA313"/>
  <c r="BB313"/>
  <c r="BC313"/>
  <c r="BD313"/>
  <c r="BE313"/>
  <c r="G315"/>
  <c r="BA315"/>
  <c r="BB315"/>
  <c r="BC315"/>
  <c r="BD315"/>
  <c r="BE315"/>
  <c r="G317"/>
  <c r="BA317"/>
  <c r="BB317"/>
  <c r="BC317"/>
  <c r="BD317"/>
  <c r="BE317"/>
  <c r="C318"/>
  <c r="G318"/>
  <c r="BA318"/>
  <c r="BB318"/>
  <c r="BC318"/>
  <c r="BD318"/>
  <c r="BE318"/>
  <c r="G320"/>
  <c r="BA320"/>
  <c r="BB320"/>
  <c r="BC320"/>
  <c r="BD320"/>
  <c r="BE320"/>
  <c r="G322"/>
  <c r="BA322"/>
  <c r="BB322"/>
  <c r="BC322"/>
  <c r="BD322"/>
  <c r="BE322"/>
  <c r="C323"/>
  <c r="G323"/>
  <c r="BA323"/>
  <c r="BB323"/>
  <c r="BC323"/>
  <c r="BD323"/>
  <c r="BE323"/>
  <c r="G325"/>
  <c r="BA325"/>
  <c r="BB325"/>
  <c r="BC325"/>
  <c r="BD325"/>
  <c r="BE325"/>
  <c r="G329"/>
  <c r="BA329"/>
  <c r="BB329"/>
  <c r="BC329"/>
  <c r="BD329"/>
  <c r="BE329"/>
  <c r="G330"/>
  <c r="BA330"/>
  <c r="BB330"/>
  <c r="BC330"/>
  <c r="BD330"/>
  <c r="BE330"/>
  <c r="G333"/>
  <c r="BA333"/>
  <c r="BB333"/>
  <c r="BC333"/>
  <c r="BD333"/>
  <c r="BE333"/>
  <c r="G335"/>
  <c r="BA335"/>
  <c r="BB335"/>
  <c r="BC335"/>
  <c r="BD335"/>
  <c r="BE335"/>
  <c r="G336"/>
  <c r="BA336"/>
  <c r="BB336"/>
  <c r="BC336"/>
  <c r="BD336"/>
  <c r="BE336"/>
  <c r="C337"/>
  <c r="G337"/>
  <c r="BA337"/>
  <c r="BB337"/>
  <c r="BC337"/>
  <c r="BD337"/>
  <c r="BE337"/>
  <c r="G339"/>
  <c r="BA339"/>
  <c r="BB339"/>
  <c r="BC339"/>
  <c r="BD339"/>
  <c r="BE339"/>
  <c r="C340"/>
  <c r="G340"/>
  <c r="BA340"/>
  <c r="BB340"/>
  <c r="BC340"/>
  <c r="BD340"/>
  <c r="BE340"/>
  <c r="G342"/>
  <c r="BA342"/>
  <c r="BB342"/>
  <c r="BC342"/>
  <c r="BD342"/>
  <c r="BE342"/>
  <c r="C343"/>
  <c r="G343"/>
  <c r="BA343"/>
  <c r="BB343"/>
  <c r="BC343"/>
  <c r="BD343"/>
  <c r="BE343"/>
  <c r="G345"/>
  <c r="BA345"/>
  <c r="BB345"/>
  <c r="BC345"/>
  <c r="BD345"/>
  <c r="BE345"/>
  <c r="C346"/>
  <c r="G346"/>
  <c r="BA346"/>
  <c r="BB346"/>
  <c r="BC346"/>
  <c r="BD346"/>
  <c r="BE346"/>
  <c r="G42" l="1"/>
  <c r="BA30"/>
  <c r="D14" i="1"/>
  <c r="BE161" i="3"/>
  <c r="BC161"/>
  <c r="BB161"/>
  <c r="BA161"/>
  <c r="G161"/>
  <c r="BD161" s="1"/>
  <c r="BD162" s="1"/>
  <c r="H30" i="2" s="1"/>
  <c r="B30"/>
  <c r="A30"/>
  <c r="BE162" i="3"/>
  <c r="I30" i="2" s="1"/>
  <c r="BC162" i="3"/>
  <c r="G30" i="2" s="1"/>
  <c r="BB162" i="3"/>
  <c r="F30" i="2" s="1"/>
  <c r="BA162" i="3"/>
  <c r="E30" i="2" s="1"/>
  <c r="G162" i="3"/>
  <c r="C162"/>
  <c r="BE158"/>
  <c r="BC158"/>
  <c r="BC159" s="1"/>
  <c r="G29" i="2" s="1"/>
  <c r="BB158" i="3"/>
  <c r="BB159" s="1"/>
  <c r="F29" i="2" s="1"/>
  <c r="BA158" i="3"/>
  <c r="BA159" s="1"/>
  <c r="E29" i="2" s="1"/>
  <c r="G158" i="3"/>
  <c r="G159" s="1"/>
  <c r="B29" i="2"/>
  <c r="A29"/>
  <c r="BE159" i="3"/>
  <c r="I29" i="2" s="1"/>
  <c r="C159" i="3"/>
  <c r="BE155"/>
  <c r="BE156" s="1"/>
  <c r="I28" i="2" s="1"/>
  <c r="BC155" i="3"/>
  <c r="BB155"/>
  <c r="BB156" s="1"/>
  <c r="F28" i="2" s="1"/>
  <c r="BA155" i="3"/>
  <c r="G155"/>
  <c r="G156" s="1"/>
  <c r="B28" i="2"/>
  <c r="A28"/>
  <c r="BC156" i="3"/>
  <c r="G28" i="2" s="1"/>
  <c r="BA156" i="3"/>
  <c r="E28" i="2" s="1"/>
  <c r="C156" i="3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D153" s="1"/>
  <c r="H27" i="2" s="1"/>
  <c r="BC147" i="3"/>
  <c r="BA147"/>
  <c r="G147"/>
  <c r="G153" s="1"/>
  <c r="B27" i="2"/>
  <c r="A27"/>
  <c r="BE153" i="3"/>
  <c r="I27" i="2" s="1"/>
  <c r="BC153" i="3"/>
  <c r="G27" i="2" s="1"/>
  <c r="BA153" i="3"/>
  <c r="E27" i="2" s="1"/>
  <c r="C153" i="3"/>
  <c r="BE144"/>
  <c r="BD144"/>
  <c r="BC144"/>
  <c r="BA144"/>
  <c r="G144"/>
  <c r="BB144" s="1"/>
  <c r="BE143"/>
  <c r="BD143"/>
  <c r="BC143"/>
  <c r="BA143"/>
  <c r="G143"/>
  <c r="G145" s="1"/>
  <c r="B26" i="2"/>
  <c r="A26"/>
  <c r="BE145" i="3"/>
  <c r="I26" i="2" s="1"/>
  <c r="BC145" i="3"/>
  <c r="G26" i="2" s="1"/>
  <c r="C145" i="3"/>
  <c r="BE140"/>
  <c r="BD140"/>
  <c r="BC140"/>
  <c r="BA140"/>
  <c r="G140"/>
  <c r="BB140" s="1"/>
  <c r="BE139"/>
  <c r="BD139"/>
  <c r="BD141" s="1"/>
  <c r="H25" i="2" s="1"/>
  <c r="BC139" i="3"/>
  <c r="BA139"/>
  <c r="G139"/>
  <c r="G141" s="1"/>
  <c r="B25" i="2"/>
  <c r="A25"/>
  <c r="BE141" i="3"/>
  <c r="I25" i="2" s="1"/>
  <c r="BC141" i="3"/>
  <c r="G25" i="2" s="1"/>
  <c r="BA141" i="3"/>
  <c r="E25" i="2" s="1"/>
  <c r="C141" i="3"/>
  <c r="BE136"/>
  <c r="BD136"/>
  <c r="BC136"/>
  <c r="BA136"/>
  <c r="G136"/>
  <c r="BB136" s="1"/>
  <c r="BE135"/>
  <c r="BD135"/>
  <c r="BC135"/>
  <c r="BC137" s="1"/>
  <c r="G24" i="2" s="1"/>
  <c r="BA135" i="3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D137" s="1"/>
  <c r="H24" i="2" s="1"/>
  <c r="BC130" i="3"/>
  <c r="BA130"/>
  <c r="G130"/>
  <c r="B24" i="2"/>
  <c r="A24"/>
  <c r="BE137" i="3"/>
  <c r="I24" i="2" s="1"/>
  <c r="BA137" i="3"/>
  <c r="E24" i="2" s="1"/>
  <c r="C137" i="3"/>
  <c r="BE127"/>
  <c r="BD127"/>
  <c r="BC127"/>
  <c r="BA127"/>
  <c r="G127"/>
  <c r="BB127" s="1"/>
  <c r="BE126"/>
  <c r="BD126"/>
  <c r="BD128" s="1"/>
  <c r="H23" i="2" s="1"/>
  <c r="BC126" i="3"/>
  <c r="BA126"/>
  <c r="G126"/>
  <c r="B23" i="2"/>
  <c r="A23"/>
  <c r="BE128" i="3"/>
  <c r="I23" i="2" s="1"/>
  <c r="BC128" i="3"/>
  <c r="G23" i="2" s="1"/>
  <c r="BA128" i="3"/>
  <c r="E23" i="2" s="1"/>
  <c r="C128" i="3"/>
  <c r="BE123"/>
  <c r="BD123"/>
  <c r="BC123"/>
  <c r="BA123"/>
  <c r="G123"/>
  <c r="BB123" s="1"/>
  <c r="BE122"/>
  <c r="BD122"/>
  <c r="BD124" s="1"/>
  <c r="H22" i="2" s="1"/>
  <c r="BC122" i="3"/>
  <c r="BA122"/>
  <c r="G122"/>
  <c r="B22" i="2"/>
  <c r="A22"/>
  <c r="BE124" i="3"/>
  <c r="I22" i="2" s="1"/>
  <c r="BC124" i="3"/>
  <c r="G22" i="2" s="1"/>
  <c r="BA124" i="3"/>
  <c r="E22" i="2" s="1"/>
  <c r="C124" i="3"/>
  <c r="BE119"/>
  <c r="BE120" s="1"/>
  <c r="I21" i="2" s="1"/>
  <c r="BD119" i="3"/>
  <c r="BD120" s="1"/>
  <c r="H21" i="2" s="1"/>
  <c r="BC119" i="3"/>
  <c r="BA119"/>
  <c r="G119"/>
  <c r="G120" s="1"/>
  <c r="B21" i="2"/>
  <c r="A21"/>
  <c r="BC120" i="3"/>
  <c r="G21" i="2" s="1"/>
  <c r="BA120" i="3"/>
  <c r="E21" i="2" s="1"/>
  <c r="C120" i="3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D117" s="1"/>
  <c r="H20" i="2" s="1"/>
  <c r="BC113" i="3"/>
  <c r="BA113"/>
  <c r="G113"/>
  <c r="G117" s="1"/>
  <c r="B20" i="2"/>
  <c r="A20"/>
  <c r="BE117" i="3"/>
  <c r="I20" i="2" s="1"/>
  <c r="BC117" i="3"/>
  <c r="G20" i="2" s="1"/>
  <c r="BA117" i="3"/>
  <c r="E20" i="2" s="1"/>
  <c r="C117" i="3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D111" s="1"/>
  <c r="H19" i="2" s="1"/>
  <c r="BC107" i="3"/>
  <c r="BA107"/>
  <c r="G107"/>
  <c r="G111" s="1"/>
  <c r="B19" i="2"/>
  <c r="A19"/>
  <c r="BE111" i="3"/>
  <c r="I19" i="2" s="1"/>
  <c r="BC111" i="3"/>
  <c r="G19" i="2" s="1"/>
  <c r="BA111" i="3"/>
  <c r="E19" i="2" s="1"/>
  <c r="C111" i="3"/>
  <c r="BE104"/>
  <c r="BD104"/>
  <c r="BD105" s="1"/>
  <c r="BC104"/>
  <c r="BB104"/>
  <c r="BB105" s="1"/>
  <c r="F18" i="2" s="1"/>
  <c r="G104" i="3"/>
  <c r="H18" i="2"/>
  <c r="B18"/>
  <c r="A18"/>
  <c r="BE105" i="3"/>
  <c r="I18" i="2" s="1"/>
  <c r="BC105" i="3"/>
  <c r="G18" i="2" s="1"/>
  <c r="C105" i="3"/>
  <c r="BE101"/>
  <c r="BD101"/>
  <c r="BC101"/>
  <c r="BB101"/>
  <c r="G101"/>
  <c r="BA101" s="1"/>
  <c r="BE100"/>
  <c r="BD100"/>
  <c r="BC100"/>
  <c r="BB100"/>
  <c r="G100"/>
  <c r="BA100" s="1"/>
  <c r="BE99"/>
  <c r="BD99"/>
  <c r="BC99"/>
  <c r="BB99"/>
  <c r="G99"/>
  <c r="BA99" s="1"/>
  <c r="BE98"/>
  <c r="BD98"/>
  <c r="BC98"/>
  <c r="BB98"/>
  <c r="G98"/>
  <c r="BA98" s="1"/>
  <c r="BE97"/>
  <c r="BD97"/>
  <c r="BC97"/>
  <c r="BB97"/>
  <c r="G97"/>
  <c r="BA97" s="1"/>
  <c r="BE96"/>
  <c r="BD96"/>
  <c r="BC96"/>
  <c r="BB96"/>
  <c r="BA96"/>
  <c r="G96"/>
  <c r="BE95"/>
  <c r="BD95"/>
  <c r="BC95"/>
  <c r="BB95"/>
  <c r="BA95"/>
  <c r="G95"/>
  <c r="BE94"/>
  <c r="BD94"/>
  <c r="BC94"/>
  <c r="BB94"/>
  <c r="BA94"/>
  <c r="G94"/>
  <c r="BE93"/>
  <c r="BD93"/>
  <c r="BC93"/>
  <c r="BB93"/>
  <c r="BA93"/>
  <c r="G93"/>
  <c r="BE92"/>
  <c r="BD92"/>
  <c r="BC92"/>
  <c r="BB92"/>
  <c r="BA92"/>
  <c r="G92"/>
  <c r="BE91"/>
  <c r="BD91"/>
  <c r="BC91"/>
  <c r="BB91"/>
  <c r="BA91"/>
  <c r="G91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BA85"/>
  <c r="G85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17" i="2"/>
  <c r="A17"/>
  <c r="BE102" i="3"/>
  <c r="I17" i="2" s="1"/>
  <c r="BD102" i="3"/>
  <c r="H17" i="2" s="1"/>
  <c r="BC102" i="3"/>
  <c r="G17" i="2" s="1"/>
  <c r="BB102" i="3"/>
  <c r="F17" i="2" s="1"/>
  <c r="G102" i="3"/>
  <c r="C102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BA65"/>
  <c r="G65"/>
  <c r="BE64"/>
  <c r="BD64"/>
  <c r="BC64"/>
  <c r="BB64"/>
  <c r="G64"/>
  <c r="BA64" s="1"/>
  <c r="B16" i="2"/>
  <c r="A16"/>
  <c r="BE72" i="3"/>
  <c r="I16" i="2" s="1"/>
  <c r="BD72" i="3"/>
  <c r="H16" i="2" s="1"/>
  <c r="BC72" i="3"/>
  <c r="G16" i="2" s="1"/>
  <c r="BB72" i="3"/>
  <c r="F16" i="2" s="1"/>
  <c r="G72" i="3"/>
  <c r="C72"/>
  <c r="BE61"/>
  <c r="BD61"/>
  <c r="BC61"/>
  <c r="BB61"/>
  <c r="G61"/>
  <c r="BA61" s="1"/>
  <c r="BA62" s="1"/>
  <c r="E15" i="2" s="1"/>
  <c r="B15"/>
  <c r="A15"/>
  <c r="BE62" i="3"/>
  <c r="I15" i="2" s="1"/>
  <c r="BD62" i="3"/>
  <c r="H15" i="2" s="1"/>
  <c r="BC62" i="3"/>
  <c r="G15" i="2" s="1"/>
  <c r="BB62" i="3"/>
  <c r="F15" i="2" s="1"/>
  <c r="G62" i="3"/>
  <c r="C62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A59" s="1"/>
  <c r="E14" i="2" s="1"/>
  <c r="B14"/>
  <c r="A14"/>
  <c r="BE59" i="3"/>
  <c r="I14" i="2" s="1"/>
  <c r="BD59" i="3"/>
  <c r="H14" i="2" s="1"/>
  <c r="BC59" i="3"/>
  <c r="G14" i="2" s="1"/>
  <c r="BB59" i="3"/>
  <c r="F14" i="2" s="1"/>
  <c r="G59" i="3"/>
  <c r="C59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13" i="2"/>
  <c r="A13"/>
  <c r="BE47" i="3"/>
  <c r="I13" i="2" s="1"/>
  <c r="BD47" i="3"/>
  <c r="H13" i="2" s="1"/>
  <c r="BC47" i="3"/>
  <c r="G13" i="2" s="1"/>
  <c r="BB47" i="3"/>
  <c r="F13" i="2" s="1"/>
  <c r="G47" i="3"/>
  <c r="C47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12" i="2"/>
  <c r="A12"/>
  <c r="BE34" i="3"/>
  <c r="I12" i="2" s="1"/>
  <c r="BD34" i="3"/>
  <c r="H12" i="2" s="1"/>
  <c r="BC34" i="3"/>
  <c r="G12" i="2" s="1"/>
  <c r="BB34" i="3"/>
  <c r="F12" i="2" s="1"/>
  <c r="G34" i="3"/>
  <c r="C34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11" i="2"/>
  <c r="A11"/>
  <c r="BE27" i="3"/>
  <c r="I11" i="2" s="1"/>
  <c r="BD27" i="3"/>
  <c r="H11" i="2" s="1"/>
  <c r="BC27" i="3"/>
  <c r="G11" i="2" s="1"/>
  <c r="BB27" i="3"/>
  <c r="F11" i="2" s="1"/>
  <c r="G27" i="3"/>
  <c r="C27"/>
  <c r="BE21"/>
  <c r="BD21"/>
  <c r="BC21"/>
  <c r="BB21"/>
  <c r="G21"/>
  <c r="BA21" s="1"/>
  <c r="BA22" s="1"/>
  <c r="E10" i="2" s="1"/>
  <c r="B10"/>
  <c r="A10"/>
  <c r="BE22" i="3"/>
  <c r="I10" i="2" s="1"/>
  <c r="BD22" i="3"/>
  <c r="H10" i="2" s="1"/>
  <c r="BC22" i="3"/>
  <c r="G10" i="2" s="1"/>
  <c r="BB22" i="3"/>
  <c r="F10" i="2" s="1"/>
  <c r="G22" i="3"/>
  <c r="C22"/>
  <c r="BE18"/>
  <c r="BD18"/>
  <c r="BC18"/>
  <c r="BB18"/>
  <c r="G18"/>
  <c r="BA18" s="1"/>
  <c r="BE17"/>
  <c r="BD17"/>
  <c r="BC17"/>
  <c r="BB17"/>
  <c r="G17"/>
  <c r="BA17" s="1"/>
  <c r="B9" i="2"/>
  <c r="A9"/>
  <c r="BE19" i="3"/>
  <c r="I9" i="2" s="1"/>
  <c r="BD19" i="3"/>
  <c r="H9" i="2" s="1"/>
  <c r="BC19" i="3"/>
  <c r="G9" i="2" s="1"/>
  <c r="BB19" i="3"/>
  <c r="F9" i="2" s="1"/>
  <c r="G19" i="3"/>
  <c r="C19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A15" s="1"/>
  <c r="E8" i="2" s="1"/>
  <c r="B8"/>
  <c r="A8"/>
  <c r="BE15" i="3"/>
  <c r="I8" i="2" s="1"/>
  <c r="BD15" i="3"/>
  <c r="H8" i="2" s="1"/>
  <c r="BC15" i="3"/>
  <c r="G8" i="2" s="1"/>
  <c r="BB15" i="3"/>
  <c r="F8" i="2" s="1"/>
  <c r="G15" i="3"/>
  <c r="C15"/>
  <c r="BE8"/>
  <c r="BD8"/>
  <c r="BC8"/>
  <c r="BB8"/>
  <c r="G8"/>
  <c r="BA8" s="1"/>
  <c r="B7" i="2"/>
  <c r="A7"/>
  <c r="BE9" i="3"/>
  <c r="I7" i="2" s="1"/>
  <c r="BD9" i="3"/>
  <c r="H7" i="2" s="1"/>
  <c r="BC9" i="3"/>
  <c r="G7" i="2" s="1"/>
  <c r="BB9" i="3"/>
  <c r="F7" i="2" s="1"/>
  <c r="BA9" i="3"/>
  <c r="E7" i="2" s="1"/>
  <c r="G9" i="3"/>
  <c r="C9"/>
  <c r="C4"/>
  <c r="F3"/>
  <c r="C3"/>
  <c r="C2" i="2"/>
  <c r="C1"/>
  <c r="F31" i="1"/>
  <c r="G8"/>
  <c r="G137" i="3" l="1"/>
  <c r="BA19"/>
  <c r="E9" i="2" s="1"/>
  <c r="BA145" i="3"/>
  <c r="E26" i="2" s="1"/>
  <c r="BD145" i="3"/>
  <c r="H26" i="2" s="1"/>
  <c r="G128" i="3"/>
  <c r="G124"/>
  <c r="G31" i="2"/>
  <c r="C14" i="1" s="1"/>
  <c r="I31" i="2"/>
  <c r="C20" i="1" s="1"/>
  <c r="BA72" i="3"/>
  <c r="E16" i="2" s="1"/>
  <c r="BA34" i="3"/>
  <c r="E12" i="2" s="1"/>
  <c r="BA47" i="3"/>
  <c r="E13" i="2" s="1"/>
  <c r="BA27" i="3"/>
  <c r="E11" i="2" s="1"/>
  <c r="BA102" i="3"/>
  <c r="E17" i="2" s="1"/>
  <c r="BB107" i="3"/>
  <c r="BB111" s="1"/>
  <c r="F19" i="2" s="1"/>
  <c r="BB113" i="3"/>
  <c r="BB117" s="1"/>
  <c r="F20" i="2" s="1"/>
  <c r="BA104" i="3"/>
  <c r="BA105" s="1"/>
  <c r="E18" i="2" s="1"/>
  <c r="G105" i="3"/>
  <c r="BB119"/>
  <c r="BB120" s="1"/>
  <c r="F21" i="2" s="1"/>
  <c r="BB122" i="3"/>
  <c r="BB124" s="1"/>
  <c r="F22" i="2" s="1"/>
  <c r="BB126" i="3"/>
  <c r="BB128" s="1"/>
  <c r="F23" i="2" s="1"/>
  <c r="BB130" i="3"/>
  <c r="BB137" s="1"/>
  <c r="F24" i="2" s="1"/>
  <c r="BB139" i="3"/>
  <c r="BB141" s="1"/>
  <c r="F25" i="2" s="1"/>
  <c r="BB143" i="3"/>
  <c r="BB145" s="1"/>
  <c r="F26" i="2" s="1"/>
  <c r="BB147" i="3"/>
  <c r="BB153" s="1"/>
  <c r="F27" i="2" s="1"/>
  <c r="BD155" i="3"/>
  <c r="BD156" s="1"/>
  <c r="H28" i="2" s="1"/>
  <c r="BD158" i="3"/>
  <c r="BD159" s="1"/>
  <c r="H29" i="2" s="1"/>
  <c r="E31" l="1"/>
  <c r="F31"/>
  <c r="C17" i="1" s="1"/>
  <c r="H31" i="2"/>
  <c r="C15" i="1" s="1"/>
  <c r="C16"/>
  <c r="G36" i="2" l="1"/>
  <c r="I36" s="1"/>
  <c r="C18" i="1"/>
  <c r="C21" s="1"/>
  <c r="H37" i="2"/>
  <c r="G22" i="1" s="1"/>
  <c r="G14"/>
  <c r="C22" l="1"/>
  <c r="F32" s="1"/>
  <c r="F33" s="1"/>
  <c r="F34" s="1"/>
  <c r="G21"/>
</calcChain>
</file>

<file path=xl/sharedStrings.xml><?xml version="1.0" encoding="utf-8"?>
<sst xmlns="http://schemas.openxmlformats.org/spreadsheetml/2006/main" count="1284" uniqueCount="504">
  <si>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</si>
  <si>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</si>
  <si>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</si>
  <si>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</si>
  <si>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</si>
  <si>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</si>
  <si>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</si>
  <si>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</si>
  <si>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</si>
  <si>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</si>
  <si>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</si>
  <si>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</si>
  <si>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</si>
  <si>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</si>
  <si>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</si>
  <si>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</si>
  <si>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</si>
  <si>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</si>
  <si>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</si>
  <si>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</si>
  <si>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</si>
  <si>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</si>
  <si>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</si>
  <si>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</si>
  <si>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</si>
  <si>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</si>
  <si>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</si>
  <si>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</si>
  <si>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</si>
  <si>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</si>
  <si>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</si>
  <si>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</si>
  <si>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</si>
  <si>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</si>
  <si>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</si>
  <si>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</si>
  <si>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</si>
  <si>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</si>
  <si>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</si>
  <si>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</si>
  <si>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</si>
  <si>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</si>
  <si>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</si>
  <si>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</si>
  <si>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</si>
  <si>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</si>
  <si>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</si>
  <si>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</si>
  <si>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</si>
  <si>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</si>
  <si>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</si>
  <si>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</si>
  <si>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</si>
  <si>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</si>
  <si>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</si>
  <si>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</si>
  <si>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</si>
  <si>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</si>
  <si>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</si>
  <si>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</si>
  <si>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</si>
  <si>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</si>
  <si>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</si>
  <si>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</si>
  <si>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</si>
  <si>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</si>
  <si>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</si>
  <si>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</si>
  <si>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</si>
  <si>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</si>
  <si>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139 71-1101.R00</t>
  </si>
  <si>
    <t xml:space="preserve">Vykopávka v uzavřených prostorách v hor.1-4 </t>
  </si>
  <si>
    <t>m3</t>
  </si>
  <si>
    <t>3</t>
  </si>
  <si>
    <t>Svislé a kompletní konstrukce</t>
  </si>
  <si>
    <t>342 27-1169.R00</t>
  </si>
  <si>
    <t>Příčky z tvárnic beton.lícovaných, pohled. tl.125mm</t>
  </si>
  <si>
    <t>m2</t>
  </si>
  <si>
    <t>342 25-6253.R00</t>
  </si>
  <si>
    <t xml:space="preserve">Příčka z tvárnic porobetonových  tl. 100 mm </t>
  </si>
  <si>
    <t>342 25-6255.R00</t>
  </si>
  <si>
    <t xml:space="preserve">Příčka z tvárnic porobetonových tl. 150 mm </t>
  </si>
  <si>
    <t>317 12-0010.RAA</t>
  </si>
  <si>
    <t>Osazení překladů prefa, otvor šířky do 105 cm včetně dodávky  překladu 119 x 14 x 14</t>
  </si>
  <si>
    <t>kus</t>
  </si>
  <si>
    <t>4</t>
  </si>
  <si>
    <t>Vodorovné konstrukce</t>
  </si>
  <si>
    <t>416 06-1129.R00</t>
  </si>
  <si>
    <t xml:space="preserve">Podhled SDK kazetový 600x600mm  vč. nos. konstr. </t>
  </si>
  <si>
    <t>416 02-0199.R00</t>
  </si>
  <si>
    <t xml:space="preserve">Podhledy SDK se zvýšenou tvrdostí povrchu </t>
  </si>
  <si>
    <t>5</t>
  </si>
  <si>
    <t>Komunikace</t>
  </si>
  <si>
    <t>572 94-9119</t>
  </si>
  <si>
    <t>Doplnění živičné komunikace po překopu vč. podkladních vrstev do hl. 0,80m</t>
  </si>
  <si>
    <t>61</t>
  </si>
  <si>
    <t>Upravy povrchů vnitřní</t>
  </si>
  <si>
    <t>612 42-1329.R00</t>
  </si>
  <si>
    <t xml:space="preserve">Oprava vápen.omítek stěn do 20 % pl. - hladkých </t>
  </si>
  <si>
    <t>612 42-1639.R00</t>
  </si>
  <si>
    <t xml:space="preserve">Omítka vnitřní zdiva s výztuž. tkaninou </t>
  </si>
  <si>
    <t>622 47-1317.RP1</t>
  </si>
  <si>
    <t>Nátěr nebo nástřik stěn vnějších, složitost 1 - 2 barva silikonová</t>
  </si>
  <si>
    <t>63</t>
  </si>
  <si>
    <t>Podlahy a podlahové konstrukce</t>
  </si>
  <si>
    <t>632 41-1199</t>
  </si>
  <si>
    <t>Potěr samonivelační tl. 65 mm s pečetící vrstvou vsypem</t>
  </si>
  <si>
    <t>632 41-1150.RU1</t>
  </si>
  <si>
    <t xml:space="preserve">Potěr samonivelační tl. 50 mm </t>
  </si>
  <si>
    <t>631 31-3611.R00</t>
  </si>
  <si>
    <t xml:space="preserve">Mazanina betonová tl. 8 - 12 cm C 16/20  (B 20) </t>
  </si>
  <si>
    <t>631 36-2021.R00</t>
  </si>
  <si>
    <t xml:space="preserve">Výztuž mazanin svařovanou sítí z drátů Kari </t>
  </si>
  <si>
    <t>t</t>
  </si>
  <si>
    <t>631 57-1001.R00</t>
  </si>
  <si>
    <t xml:space="preserve">Násyp z kameniva těženého 0 - 4, zpevňující </t>
  </si>
  <si>
    <t>8</t>
  </si>
  <si>
    <t>Trubní vedení</t>
  </si>
  <si>
    <t>894 11-5111.R00</t>
  </si>
  <si>
    <t xml:space="preserve">Šachtice.domovní.kanalizač.z cihel beton,1,3 m3 </t>
  </si>
  <si>
    <t>894 11-5112.R00</t>
  </si>
  <si>
    <t xml:space="preserve">Šachtice.domovní.kanalizač.z cihel beton,5 m3 </t>
  </si>
  <si>
    <t>894 11-5119</t>
  </si>
  <si>
    <t xml:space="preserve">Rekonstrukce kanalizační šachtice venkovní </t>
  </si>
  <si>
    <t>899 10-1111.R00</t>
  </si>
  <si>
    <t xml:space="preserve">Osazení poklopu s rámem do 50 kg </t>
  </si>
  <si>
    <t>899 10-4111.R00</t>
  </si>
  <si>
    <t xml:space="preserve">Osazení poklopu s rámem nad 150 kg </t>
  </si>
  <si>
    <t>553-40029</t>
  </si>
  <si>
    <t xml:space="preserve">Poklop Al vel   900/600mm </t>
  </si>
  <si>
    <t>553-40039</t>
  </si>
  <si>
    <t xml:space="preserve">Poklop Al  vel1000/800 mm </t>
  </si>
  <si>
    <t>553-40325</t>
  </si>
  <si>
    <t xml:space="preserve">Poklop D400 litinový bez odvětrání tl. vložka </t>
  </si>
  <si>
    <t>894 17-9001</t>
  </si>
  <si>
    <t>Kabelová protahovací šachta HDPE vel 05x05x1,0m vč poklopu, D+M</t>
  </si>
  <si>
    <t>817 901</t>
  </si>
  <si>
    <t xml:space="preserve">Chránička zemní PVC DN 110 pro NN+SLP </t>
  </si>
  <si>
    <t>m</t>
  </si>
  <si>
    <t>175 10-1101.RT2</t>
  </si>
  <si>
    <t xml:space="preserve">Obsyp potrubí chráničky vč. dodávky písku </t>
  </si>
  <si>
    <t>81</t>
  </si>
  <si>
    <t>Venkovní rozvody ZTI</t>
  </si>
  <si>
    <t>871 31-3121.RT2</t>
  </si>
  <si>
    <t>Montáž trub z plastu, gumový kroužek, DN 150 včetně dodávky trub PVC hrdlových 160x4,0x5000</t>
  </si>
  <si>
    <t>132 20-1111.R00</t>
  </si>
  <si>
    <t xml:space="preserve">Hloubení rýh š.do 60 cm v hor.3 do 100 m3, STROJNĚ </t>
  </si>
  <si>
    <t>451 57-2111.R00</t>
  </si>
  <si>
    <t xml:space="preserve">Lože pod potrubí z písku </t>
  </si>
  <si>
    <t>Obsyp potrubí bez prohození sypaniny s dodáním štěrkopísku frakce 0 - 22 mm</t>
  </si>
  <si>
    <t>174 10-1101.R00</t>
  </si>
  <si>
    <t xml:space="preserve">Zásyp jam, rýh, šachet se zhutněním </t>
  </si>
  <si>
    <t>151 10-1102.R00</t>
  </si>
  <si>
    <t xml:space="preserve">Pažení a rozepření stěn rýh - příložné - hl. do 4m </t>
  </si>
  <si>
    <t>151 10-1112.R00</t>
  </si>
  <si>
    <t xml:space="preserve">Odstranění pažení stěn rýh - příložné - hl. do 4 m </t>
  </si>
  <si>
    <t>894 41-1111.R00</t>
  </si>
  <si>
    <t xml:space="preserve">Zřízení šachet z dílců, dno B 30, výška do 1,50m </t>
  </si>
  <si>
    <t>894 13-8001.RT3</t>
  </si>
  <si>
    <t>Příplatek za dalších 0,60 m výšky vstupu včetně 2 ks skruže TBS-Q 100/25 PS 100/250/90</t>
  </si>
  <si>
    <t>899 10-3111.RT2</t>
  </si>
  <si>
    <t>Osazení poklopu s rámem do 150 kg včetně dodávky poklopu lit. kruhového D 600</t>
  </si>
  <si>
    <t>94</t>
  </si>
  <si>
    <t>Lešení a stavební výtahy</t>
  </si>
  <si>
    <t>941 95-5001.R00</t>
  </si>
  <si>
    <t xml:space="preserve">Lešení lehké pomocné, výška podlahy do 1,2 m </t>
  </si>
  <si>
    <t>95</t>
  </si>
  <si>
    <t>Dokončovací kce na pozem.stav.</t>
  </si>
  <si>
    <t>952 90-1111.R00</t>
  </si>
  <si>
    <t xml:space="preserve">Vyčištění budov o výšce podlaží do 4 m </t>
  </si>
  <si>
    <t>952 91-9001</t>
  </si>
  <si>
    <t xml:space="preserve">Požárně bezpočnost. značení D+M </t>
  </si>
  <si>
    <t>953 92-1129.R00</t>
  </si>
  <si>
    <t>Dvířka  plechová vč.rámu SDK výplně a minerál vaty D+M</t>
  </si>
  <si>
    <t>991 20-9001</t>
  </si>
  <si>
    <t xml:space="preserve">Hasicí přístroj PHP 21A vč osazení </t>
  </si>
  <si>
    <t>kpl</t>
  </si>
  <si>
    <t>959 111</t>
  </si>
  <si>
    <t>Těsnění sdruženého prostupu 1xVZT 100, voda 40 5x kabel</t>
  </si>
  <si>
    <t>959 112</t>
  </si>
  <si>
    <t xml:space="preserve">Těsnění  prostupu  voda DN 40 </t>
  </si>
  <si>
    <t>959 113</t>
  </si>
  <si>
    <t xml:space="preserve">Těsnění  prostupu  voda DN 15 </t>
  </si>
  <si>
    <t>959 114</t>
  </si>
  <si>
    <t xml:space="preserve">Těsnění  prostupu  kanalizace DN 50 </t>
  </si>
  <si>
    <t>96</t>
  </si>
  <si>
    <t>Bourání konstrukcí</t>
  </si>
  <si>
    <t>962 03-1133.R00</t>
  </si>
  <si>
    <t xml:space="preserve">Bourání příček cihelných tl. 15 cm </t>
  </si>
  <si>
    <t>962 03-2641.R00</t>
  </si>
  <si>
    <t xml:space="preserve">Bourání zdiva komínového z cihel na MC </t>
  </si>
  <si>
    <t>766 42-1811.R00</t>
  </si>
  <si>
    <t xml:space="preserve">Demontáž obložení podhledů heraklitem </t>
  </si>
  <si>
    <t>766 42-1822.R00</t>
  </si>
  <si>
    <t xml:space="preserve">Demontáž podkladových roštů obložení podhledů </t>
  </si>
  <si>
    <t>965 04-2141.R00</t>
  </si>
  <si>
    <t xml:space="preserve">Bourání mazanin betonových tl. do10 cm, nad 4 m2 </t>
  </si>
  <si>
    <t>965 04-2241.R00</t>
  </si>
  <si>
    <t xml:space="preserve">Bourání mazanin betonových tl. nad 10 cm, nad 4 m2 </t>
  </si>
  <si>
    <t>965 04-9112.R00</t>
  </si>
  <si>
    <t xml:space="preserve">Příplatek, bourání mazanin se svař.síťí nad 10 cm </t>
  </si>
  <si>
    <t>965 08-2933.RT1</t>
  </si>
  <si>
    <t>Odstranění násypu tl. do 20 cm, plocha nad 2 m2 tl. násypu 10 - 15 cm, plocha nad 2 m2</t>
  </si>
  <si>
    <t>965 08-1713.R00</t>
  </si>
  <si>
    <t xml:space="preserve">Bourání dlaždic keramických tl. 1 cm, nad 1 m2 </t>
  </si>
  <si>
    <t>776 40-1800.R00</t>
  </si>
  <si>
    <t xml:space="preserve">Demontáž soklíků nebo lišt, pryžových nebo z PVC </t>
  </si>
  <si>
    <t>776 51-1810.R00</t>
  </si>
  <si>
    <t xml:space="preserve">Odstranění PVC podlah lepených bez podložky </t>
  </si>
  <si>
    <t>968 07-1125.R00</t>
  </si>
  <si>
    <t xml:space="preserve">Vyvěšení, zavěšení kovových křídel dveří pl. 2 m2 </t>
  </si>
  <si>
    <t>968 07-2455.R00</t>
  </si>
  <si>
    <t xml:space="preserve">Vybourání kovových dveřních zárubní pl. do 2 m2 </t>
  </si>
  <si>
    <t>973 04-2241.R00</t>
  </si>
  <si>
    <t xml:space="preserve">Úprava otvoru a kotvení dveří dle výkr. č.170 </t>
  </si>
  <si>
    <t>971 05-2341.R00</t>
  </si>
  <si>
    <t>Vybourání otvorů zdi želbet. pl. 0,09 m2, tl. 30cm pro VZT</t>
  </si>
  <si>
    <t>971 05-2231.R00</t>
  </si>
  <si>
    <t xml:space="preserve">Vybourání otvorů zdi želbet. 0,0225 m2, tl. 15 cm </t>
  </si>
  <si>
    <t>971 05-2441.R00</t>
  </si>
  <si>
    <t>Vybourání otvorů zdi želbet. pl. 0,25 m2, tl. 30cm otvory v základech</t>
  </si>
  <si>
    <t>972 05-4241.R00</t>
  </si>
  <si>
    <t xml:space="preserve">Vybourání otv. stropy ŽB pl. 0,09 m2, tl. 15 cm </t>
  </si>
  <si>
    <t>978 01-3141.R00</t>
  </si>
  <si>
    <t xml:space="preserve">Otlučení omítek vnitřních stěn v rozsahu do 20 % </t>
  </si>
  <si>
    <t>130 90-1103.R00</t>
  </si>
  <si>
    <t>Bourání konstrukcí cihelných na maltu cementovou kanal. šachta</t>
  </si>
  <si>
    <t>113 10-9123</t>
  </si>
  <si>
    <t>Vybourání živičné vozovky vč. podkladních vrstev do hl. 80cm</t>
  </si>
  <si>
    <t>725 11-9109</t>
  </si>
  <si>
    <t xml:space="preserve">Demontáž zařizovacích předmětů </t>
  </si>
  <si>
    <t>979 99-0101.R00</t>
  </si>
  <si>
    <t xml:space="preserve">Poplatek za skládku suti - směs betonu a cihel </t>
  </si>
  <si>
    <t>979 99-0122.R00</t>
  </si>
  <si>
    <t xml:space="preserve">Poplatek za skládku suti - PVC střešní krytina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</si>
  <si>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</si>
  <si>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</si>
  <si>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</si>
  <si>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</si>
  <si>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</si>
  <si>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</si>
  <si>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</si>
  <si>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</si>
  <si>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99</t>
  </si>
  <si>
    <t>Staveništní přesun hmot</t>
  </si>
  <si>
    <t>999 28-1105.R00</t>
  </si>
  <si>
    <t xml:space="preserve">Přesun hmot pro opravy a údržbu do výšky 6 m </t>
  </si>
  <si>
    <t>711</t>
  </si>
  <si>
    <t>Izolace proti vodě</t>
  </si>
  <si>
    <t>711 11-1001.RZ1</t>
  </si>
  <si>
    <t>Izolace proti vlhkosti vodor. nátěr ALP za studena 1x nátěr - včetně dodávky penetračního laku ALP</t>
  </si>
  <si>
    <t>711 14-1559.RZ1</t>
  </si>
  <si>
    <t>Izolace proti vlhk. vodorovná pásy přitavením 1 vrstva - oxidovaný asfalt.pás</t>
  </si>
  <si>
    <t>711 14-1559.RY1</t>
  </si>
  <si>
    <t>Izolace proti vlhk. vodorovná pásy přitavením 1 vrstva - včetně dodávky</t>
  </si>
  <si>
    <t>998 71-1201.R00</t>
  </si>
  <si>
    <t xml:space="preserve">Přesun hmot pro izolace proti vodě, výšky do 6 m </t>
  </si>
  <si>
    <t>713</t>
  </si>
  <si>
    <t>Izolace tepelné</t>
  </si>
  <si>
    <t>713 12-1111.R00</t>
  </si>
  <si>
    <t xml:space="preserve">Izolace tepelná podlah na sucho, jednovrstvá </t>
  </si>
  <si>
    <t>283-75999</t>
  </si>
  <si>
    <t xml:space="preserve">Deska  polystyrenová EPS 150 Z tl. 80 mm </t>
  </si>
  <si>
    <t>713 19-1100.RT9</t>
  </si>
  <si>
    <t>Položení izolační fólie včetně dodávky fólie PE</t>
  </si>
  <si>
    <t>998 71-3201.R00</t>
  </si>
  <si>
    <t xml:space="preserve">Přesun hmot pro izolace tepelné, výšky do 6 m </t>
  </si>
  <si>
    <t>720</t>
  </si>
  <si>
    <t>Zdravotechnická instalace vnitřní</t>
  </si>
  <si>
    <t>720 01</t>
  </si>
  <si>
    <t xml:space="preserve">Zdravotní instalace - náklady dle specialisty </t>
  </si>
  <si>
    <t>735</t>
  </si>
  <si>
    <t>Otopná tělesa</t>
  </si>
  <si>
    <t>735 901</t>
  </si>
  <si>
    <t>Demontáž a zpětná montáž těles UT vč. kotevního a připojovacího materialu</t>
  </si>
  <si>
    <t>998 73-5201.R00</t>
  </si>
  <si>
    <t xml:space="preserve">Přesun hmot pro otopná tělesa, výšky do 6 m </t>
  </si>
  <si>
    <t>766</t>
  </si>
  <si>
    <t>Konstrukce truhlářské</t>
  </si>
  <si>
    <t>766 69-0010.RAB</t>
  </si>
  <si>
    <t>Desky parapetní MDF. dodávka a montáž šířka 30 cm</t>
  </si>
  <si>
    <t>998 76-6201.R00</t>
  </si>
  <si>
    <t xml:space="preserve">Přesun hmot pro truhlářské konstr., výšky do 6 m </t>
  </si>
  <si>
    <t>767</t>
  </si>
  <si>
    <t>Konstrukce zámečnické</t>
  </si>
  <si>
    <t>767 111</t>
  </si>
  <si>
    <t>Dveře vnitřní vel 700/1970mm, vč. kování nerez antivandal, zárubně, mřížky a nátěru, D+M</t>
  </si>
  <si>
    <t>767 112</t>
  </si>
  <si>
    <t>Dveře vnitřní vel 800/1970mm, vč. kování nerez antivandal, zárubně a nátěru, D+M</t>
  </si>
  <si>
    <t>767 113</t>
  </si>
  <si>
    <t>Dveře vnitřní vel 600/1970mm, vč. kování nerez antivandal, zárubně a nátěru, D+M</t>
  </si>
  <si>
    <t>767 114</t>
  </si>
  <si>
    <t>Dveře vnitřní vel 800/1970mm, vč. kování nerez antivandal, zárubně, mřížky a nátěru, D+M</t>
  </si>
  <si>
    <t>767 115</t>
  </si>
  <si>
    <t xml:space="preserve">Repase stáv.katru vel 1850/2800 vč. nátěru </t>
  </si>
  <si>
    <t>767 116</t>
  </si>
  <si>
    <t>998 76-7201.R00</t>
  </si>
  <si>
    <t xml:space="preserve">Přesun hmot pro zámečnické konstr., výšky do 6 m </t>
  </si>
  <si>
    <t>771</t>
  </si>
  <si>
    <t>Podlahy z dlaždic a obklady</t>
  </si>
  <si>
    <t>771 57-0010.RAB</t>
  </si>
  <si>
    <t>Dlažba z dlaždic keramických 30 x 30 cm do tmele vč. soklíku</t>
  </si>
  <si>
    <t>998 77-1201.R00</t>
  </si>
  <si>
    <t xml:space="preserve">Přesun hmot pro podlahy z dlaždic, výšky do 6 m </t>
  </si>
  <si>
    <t>776</t>
  </si>
  <si>
    <t>Podlahy povlakové</t>
  </si>
  <si>
    <t>776 52-0010.RA0</t>
  </si>
  <si>
    <t xml:space="preserve">Podlaha povlaková z PVC pásů, soklík </t>
  </si>
  <si>
    <t>998 77-6201.R00</t>
  </si>
  <si>
    <t xml:space="preserve">Přesun hmot pro podlahy povlakové, výšky do 6 m </t>
  </si>
  <si>
    <t>783</t>
  </si>
  <si>
    <t>Nátěry</t>
  </si>
  <si>
    <t>783 81-2110.R00</t>
  </si>
  <si>
    <t xml:space="preserve">Nátěr olejový omítek stěn 2x + 1x email + 2x tmel </t>
  </si>
  <si>
    <t>783 80-1812.R00</t>
  </si>
  <si>
    <t xml:space="preserve">Odstranění nátěrů z omítek stěn, obroušením </t>
  </si>
  <si>
    <t>783 82-9119.R00</t>
  </si>
  <si>
    <t>Nátěr omítek hygienický omyvatelný vč. přípravy povrchu</t>
  </si>
  <si>
    <t>783 32-2320.R00</t>
  </si>
  <si>
    <t xml:space="preserve">Nátěr syntetický ocel. radiát. článků 2x +2x email </t>
  </si>
  <si>
    <t>783 42-4340.R00</t>
  </si>
  <si>
    <t xml:space="preserve">Nátěr syntet. potrubí do DN 50 mm  Z+2x +1x email </t>
  </si>
  <si>
    <t>783 22-9001</t>
  </si>
  <si>
    <t xml:space="preserve">Nátěr ocelových zárubní syntetický </t>
  </si>
  <si>
    <t>M21</t>
  </si>
  <si>
    <t>Elektromontáže</t>
  </si>
  <si>
    <t>210 01</t>
  </si>
  <si>
    <t xml:space="preserve">Elektromontáže silnoproud- náklady dle přílohy </t>
  </si>
  <si>
    <t>M22</t>
  </si>
  <si>
    <t>Montáž sdělovací a zabezp.tech</t>
  </si>
  <si>
    <t>220 01</t>
  </si>
  <si>
    <t xml:space="preserve">Elektromontáže slaboproud- náklady dle specialisty </t>
  </si>
  <si>
    <t>M24</t>
  </si>
  <si>
    <t>Montáže vzduchotechnických zař</t>
  </si>
  <si>
    <t>240 01</t>
  </si>
  <si>
    <t xml:space="preserve">Vzduchotechnika - náklady dle specialisty </t>
  </si>
  <si>
    <t>Zařízení staveniště</t>
  </si>
  <si>
    <t>0,00</t>
  </si>
  <si>
    <t>Boukalová Jarmila</t>
  </si>
  <si>
    <t>Celový systém v obj. č.06-ubytovna 1</t>
  </si>
  <si>
    <t>Areál věznice Bělušice</t>
  </si>
  <si>
    <t>Boukalová</t>
  </si>
  <si>
    <t>květen 2013</t>
  </si>
  <si>
    <t>2,0*14</t>
  </si>
  <si>
    <t>;hygienické buňky</t>
  </si>
  <si>
    <t>-0,8*1,8*12</t>
  </si>
  <si>
    <t>(25,2*2+2,05)*1,8</t>
  </si>
  <si>
    <t>;m.č.1.37A</t>
  </si>
  <si>
    <t>19,74</t>
  </si>
  <si>
    <t>1,84+2,2+45,21</t>
  </si>
  <si>
    <t>;poz 01/Z</t>
  </si>
  <si>
    <t>;poz 02/Z</t>
  </si>
  <si>
    <t>;poz 04/x</t>
  </si>
  <si>
    <t>;poz 02/x</t>
  </si>
  <si>
    <t>4+8</t>
  </si>
  <si>
    <t>;poz 01/x</t>
  </si>
  <si>
    <t>,</t>
  </si>
  <si>
    <t>2,07</t>
  </si>
  <si>
    <t>;m.č.1.36</t>
  </si>
  <si>
    <t>294,09*1,1</t>
  </si>
  <si>
    <t>49,25</t>
  </si>
  <si>
    <t>;PDL 2</t>
  </si>
  <si>
    <t>244,84</t>
  </si>
  <si>
    <t>;PDL 1</t>
  </si>
  <si>
    <t>;EPS 150Z tl 80mm</t>
  </si>
  <si>
    <t>(25,2*6+12,4*2)*0,15</t>
  </si>
  <si>
    <t>;vytažení na stávající stěny</t>
  </si>
  <si>
    <t>;podlaha PDL 2</t>
  </si>
  <si>
    <t>;podlaha PDL 1</t>
  </si>
  <si>
    <t>0,263+0,158</t>
  </si>
  <si>
    <t>180,761+11,361+22,800+0,356</t>
  </si>
  <si>
    <t>38,174+9,509+21,535+13,408</t>
  </si>
  <si>
    <t>296,413*8</t>
  </si>
  <si>
    <t>296,413*9</t>
  </si>
  <si>
    <t>296,413-0,0925</t>
  </si>
  <si>
    <t>11,79+2,8</t>
  </si>
  <si>
    <t>(2,30+1,0)*2*0,3*1,0</t>
  </si>
  <si>
    <t>;zděná kanalizační šachta</t>
  </si>
  <si>
    <t>;pro VZT</t>
  </si>
  <si>
    <t>12,</t>
  </si>
  <si>
    <t>;dle výkr č.170</t>
  </si>
  <si>
    <t>0,6*1,97*1</t>
  </si>
  <si>
    <t>0,8*1,97*13</t>
  </si>
  <si>
    <t>13+1</t>
  </si>
  <si>
    <t>21,56</t>
  </si>
  <si>
    <t>18,06</t>
  </si>
  <si>
    <t>;m.č. 1.20</t>
  </si>
  <si>
    <t>17,21+18,07+17,6</t>
  </si>
  <si>
    <t>;m.č. 1.16-1.18</t>
  </si>
  <si>
    <t>(5,19+4,19)*2-0,8</t>
  </si>
  <si>
    <t>(5,19+3,49)*2-0,8</t>
  </si>
  <si>
    <t>;m.č.1.20</t>
  </si>
  <si>
    <t>(5,19+3,45)*2-0,8</t>
  </si>
  <si>
    <t>;m.č. 1.18</t>
  </si>
  <si>
    <t>;m.č.1.17</t>
  </si>
  <si>
    <t>(5,19+3,32)*2-0,8</t>
  </si>
  <si>
    <t>;m.č. 1.16</t>
  </si>
  <si>
    <t>13,61+1,84+2,2</t>
  </si>
  <si>
    <t>(21,56+99,91)*0,15</t>
  </si>
  <si>
    <t>(1,84+2,2)*0,15</t>
  </si>
  <si>
    <t>(17,6+18,06+35,56+13,61)*0,15</t>
  </si>
  <si>
    <t>(18,38+17,21+18,07+17,6)*0,15</t>
  </si>
  <si>
    <t>(17,33+17,54+17,52+17,65)*0,15</t>
  </si>
  <si>
    <t>0,8825/0,05*0,12</t>
  </si>
  <si>
    <t>20,0394/0,06*0,12</t>
  </si>
  <si>
    <t>;dle výměry  beton. mazaniny tl. do10cm</t>
  </si>
  <si>
    <t>Mezisoučet</t>
  </si>
  <si>
    <t>(13,61+1,84+2,2)*0,05</t>
  </si>
  <si>
    <t>;m.č. 1.22-1.24</t>
  </si>
  <si>
    <t>;mazanina tl 50 mm</t>
  </si>
  <si>
    <t>(21,56+99,91)*0,06</t>
  </si>
  <si>
    <t>;m.č. 1.36, 1.37</t>
  </si>
  <si>
    <t>(18,06+35,56)*0,06</t>
  </si>
  <si>
    <t>(17,21+18,07+17,6+17,6)*0,06</t>
  </si>
  <si>
    <t>(17,33+17,54+17,52+17,65+18,38)*0,06</t>
  </si>
  <si>
    <t>;m.č. 1.11-1.21</t>
  </si>
  <si>
    <t>;mazanina tl.60mm</t>
  </si>
  <si>
    <t>258,06</t>
  </si>
  <si>
    <t>25,3*1,8</t>
  </si>
  <si>
    <t>;m.č.1.37</t>
  </si>
  <si>
    <t>17,21+18,07+17,6+17,6+18,06+35,56</t>
  </si>
  <si>
    <t>17,33+17,54+17,52+17,65+18,38</t>
  </si>
  <si>
    <t>0,5*0,5*2,76*4</t>
  </si>
  <si>
    <t>(5,0+5,19*3+4,8*2)*2,76</t>
  </si>
  <si>
    <t>(4,0+1,2*3)*1,5</t>
  </si>
  <si>
    <t>(3,6+1,2)*2,76</t>
  </si>
  <si>
    <t>(4,8*2+5,19*3)*2,76</t>
  </si>
  <si>
    <t>;poz 06/Z</t>
  </si>
  <si>
    <t>;poz 04/Z</t>
  </si>
  <si>
    <t>25,20*12,2</t>
  </si>
  <si>
    <t>64,95+229,44</t>
  </si>
  <si>
    <t>;dle výměry podhledů</t>
  </si>
  <si>
    <t>0,9*1,2*1,5</t>
  </si>
  <si>
    <t>(0,8+0,2*2)*(1,0+0,2*2)*(1,2-0,32)</t>
  </si>
  <si>
    <t>(0,6+0,2*2)*(0,9+0,2*2)*(1,0-0,32)</t>
  </si>
  <si>
    <t>(244,84+49,25)*0,1</t>
  </si>
  <si>
    <t>5,19*1,0*11*5,262*0,001</t>
  </si>
  <si>
    <t>;síť 150/150/8</t>
  </si>
  <si>
    <t>(244,84+49,25)*2*2,96*0,001</t>
  </si>
  <si>
    <t>;síť 150/150/6</t>
  </si>
  <si>
    <t>(244,84+49,25)*1,3146*0,001</t>
  </si>
  <si>
    <t>;síť 150/150/4</t>
  </si>
  <si>
    <t>(244,84+49,25)*0,12</t>
  </si>
  <si>
    <t>16,5+1,3+32,6+1,3+12,9+1,3</t>
  </si>
  <si>
    <t>16,4+1,3+16,4+1,5+16,1+1,3</t>
  </si>
  <si>
    <t>16,4+1,3+16,4+1,3+16,4+1,3</t>
  </si>
  <si>
    <t>16,5+1,3+16,3+1,3+16,4+1,3</t>
  </si>
  <si>
    <t>-55,0</t>
  </si>
  <si>
    <t>;odečteme hygienucký omyvatelný nátěr v hygienických bu\ňkách</t>
  </si>
  <si>
    <t>;stávající zdivo</t>
  </si>
  <si>
    <t>;porobetonové příčky</t>
  </si>
  <si>
    <t>163,81*2</t>
  </si>
  <si>
    <t>;betonové příčky</t>
  </si>
  <si>
    <t>-0,8*2,0*2</t>
  </si>
  <si>
    <t>(3,8+1,2)*2,35*2</t>
  </si>
  <si>
    <t>;m.č. 1.22</t>
  </si>
  <si>
    <t>1,2*2,35*11</t>
  </si>
  <si>
    <t>;m.č.1.11-1.21. 1.36</t>
  </si>
  <si>
    <t>;příčky porobetonové tl 15 cm</t>
  </si>
  <si>
    <t>70,2075*2</t>
  </si>
  <si>
    <t>;příčky porobetonové tl 10cm</t>
  </si>
  <si>
    <t>-0,8*2,0*12</t>
  </si>
  <si>
    <t>-1,45*1,45</t>
  </si>
  <si>
    <t>(25,2*2+1,8)*2,35</t>
  </si>
  <si>
    <t>-2,10*1,8</t>
  </si>
  <si>
    <t>-0,8*2,0</t>
  </si>
  <si>
    <t>(3,84*2+5,19+0,4*4)*2,35</t>
  </si>
  <si>
    <t>;m.č. 1.36</t>
  </si>
  <si>
    <t>(3,8*2+3,79)*2,35</t>
  </si>
  <si>
    <t>-2,10*1,8*2</t>
  </si>
  <si>
    <t>(6,645+2,345+0,4*2)*2,35</t>
  </si>
  <si>
    <t>;m.č. 1.21</t>
  </si>
  <si>
    <t>-2,10*1,8*10</t>
  </si>
  <si>
    <t>-0,8*2,0*10</t>
  </si>
  <si>
    <t>(2,2+3,5)*2,35*10</t>
  </si>
  <si>
    <t>;m.č.1.11-1.20</t>
  </si>
  <si>
    <t>1,3+1,84+2,2</t>
  </si>
  <si>
    <t>16,5+1,3+32,6+1,30+12,9</t>
  </si>
  <si>
    <t>16,4+1,3+16,4+1,5+16,4+1,3</t>
  </si>
  <si>
    <t>16,4+1,30+16,4+1,3+16,4+1,3</t>
  </si>
  <si>
    <t>;m.č.1.11A-1.24</t>
  </si>
  <si>
    <t>19,74+45,21</t>
  </si>
  <si>
    <t>;m.č. 1.36+1.37A</t>
  </si>
  <si>
    <t>(4,0+1,0)*2,85</t>
  </si>
  <si>
    <t>1,3*2,85</t>
  </si>
  <si>
    <t>(1,3+0,25*2)*2,85</t>
  </si>
  <si>
    <t>1,3*2,85*(4+5)</t>
  </si>
  <si>
    <t>0,9*2,85</t>
  </si>
  <si>
    <t>-0,6*2,0</t>
  </si>
  <si>
    <t>1,25*2,85</t>
  </si>
  <si>
    <t>-0,7*2,0*12</t>
  </si>
  <si>
    <t>(1,3+1,1)*2,85*12</t>
  </si>
  <si>
    <t>4,8*2,95*(2+2)</t>
  </si>
  <si>
    <t>5,19*2,95*(3+4)</t>
  </si>
  <si>
    <t>1,1*1,3*(1,2-0,32)</t>
  </si>
  <si>
    <t>0,9*1,2*(1,0-0,32)</t>
  </si>
  <si>
    <t>;výkop pro kanalizační šachty</t>
  </si>
  <si>
    <t>Celový systém v obj. č. 06-ubytovna 1</t>
  </si>
  <si>
    <t>m.č. 1.16-1.19</t>
  </si>
  <si>
    <t>Příplatek za dalších 0,60 m výšky vstupu včetně 3 ks skruže TBS-Q 100/25 PS 100/250/90</t>
  </si>
  <si>
    <t>Nátěr nebo nástřik stěn a stropů vnějších, složitost 1 - 2 barva silikonová</t>
  </si>
  <si>
    <t>;stropy</t>
  </si>
  <si>
    <t>Osazení ocel. dveří a katru, vč. nátěru</t>
  </si>
  <si>
    <t>;m.č. 1.16-1,19, chodba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</si>
</sst>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0.0"/>
  </numFmts>
  <fonts count="23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indexed="9"/>
      <name val="Arial CE"/>
    </font>
    <font>
      <sz val="8"/>
      <color indexed="12"/>
      <name val="Arial CE"/>
      <family val="2"/>
      <charset val="238"/>
    </font>
    <font>
      <sz val="10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20" fillId="0" borderId="0" xfId="1" applyFont="1"/>
    <xf numFmtId="0" fontId="21" fillId="0" borderId="53" xfId="0" applyFont="1" applyFill="1" applyBorder="1" applyAlignment="1">
      <alignment horizontal="right"/>
    </xf>
    <xf numFmtId="0" fontId="21" fillId="0" borderId="53" xfId="1" applyFont="1" applyFill="1" applyBorder="1" applyAlignment="1">
      <alignment horizontal="left" wrapText="1"/>
    </xf>
    <xf numFmtId="4" fontId="21" fillId="0" borderId="53" xfId="1" applyNumberFormat="1" applyFont="1" applyFill="1" applyBorder="1" applyAlignment="1">
      <alignment horizontal="right" wrapText="1"/>
    </xf>
    <xf numFmtId="49" fontId="10" fillId="0" borderId="53" xfId="1" applyNumberFormat="1" applyFont="1" applyFill="1" applyBorder="1" applyAlignment="1">
      <alignment horizontal="left"/>
    </xf>
    <xf numFmtId="0" fontId="10" fillId="0" borderId="53" xfId="1" applyFont="1" applyFill="1" applyBorder="1" applyAlignment="1">
      <alignment horizontal="center"/>
    </xf>
    <xf numFmtId="3" fontId="20" fillId="0" borderId="0" xfId="1" applyNumberFormat="1" applyFont="1"/>
    <xf numFmtId="4" fontId="22" fillId="0" borderId="0" xfId="1" applyNumberFormat="1" applyFont="1"/>
    <xf numFmtId="4" fontId="9" fillId="0" borderId="0" xfId="1" applyNumberForma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21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3" fontId="21" fillId="0" borderId="1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Bělušice</v>
          </cell>
        </row>
        <row r="7">
          <cell r="G7">
            <v>0</v>
          </cell>
        </row>
      </sheetData>
      <sheetData sheetId="1"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7">
          <cell r="H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F33" sqref="F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339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340</v>
      </c>
      <c r="D6" s="10"/>
      <c r="E6" s="10"/>
      <c r="F6" s="18"/>
      <c r="G6" s="12"/>
    </row>
    <row r="7" spans="1:57">
      <c r="A7" s="13" t="s">
        <v>8</v>
      </c>
      <c r="B7" s="15"/>
      <c r="C7" s="185"/>
      <c r="D7" s="186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85"/>
      <c r="D8" s="186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87" t="s">
        <v>338</v>
      </c>
      <c r="F11" s="188"/>
      <c r="G11" s="189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tr">
        <f>Rekapitulace!A36</f>
        <v>Zařízení staveniště</v>
      </c>
      <c r="E14" s="44"/>
      <c r="F14" s="45"/>
      <c r="G14" s="42">
        <f>Rekapitulace!I36</f>
        <v>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341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74" t="s">
        <v>342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15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15</v>
      </c>
      <c r="D31" s="15" t="s">
        <v>40</v>
      </c>
      <c r="E31" s="16"/>
      <c r="F31" s="59">
        <f>ROUND(PRODUCT(F30,C31/100),0)</f>
        <v>0</v>
      </c>
      <c r="G31" s="27"/>
    </row>
    <row r="32" spans="1:7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ROUND(PRODUCT(F32,C33/100),0)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ROUND(SUM(F29:F33),0)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190"/>
      <c r="C37" s="190"/>
      <c r="D37" s="190"/>
      <c r="E37" s="190"/>
      <c r="F37" s="190"/>
      <c r="G37" s="190"/>
      <c r="H37" t="s">
        <v>4</v>
      </c>
    </row>
    <row r="38" spans="1:8" ht="12.75" customHeight="1">
      <c r="A38" s="67"/>
      <c r="B38" s="190"/>
      <c r="C38" s="190"/>
      <c r="D38" s="190"/>
      <c r="E38" s="190"/>
      <c r="F38" s="190"/>
      <c r="G38" s="190"/>
      <c r="H38" t="s">
        <v>4</v>
      </c>
    </row>
    <row r="39" spans="1:8">
      <c r="A39" s="67"/>
      <c r="B39" s="190"/>
      <c r="C39" s="190"/>
      <c r="D39" s="190"/>
      <c r="E39" s="190"/>
      <c r="F39" s="190"/>
      <c r="G39" s="190"/>
      <c r="H39" t="s">
        <v>4</v>
      </c>
    </row>
    <row r="40" spans="1:8">
      <c r="A40" s="67"/>
      <c r="B40" s="190"/>
      <c r="C40" s="190"/>
      <c r="D40" s="190"/>
      <c r="E40" s="190"/>
      <c r="F40" s="190"/>
      <c r="G40" s="190"/>
      <c r="H40" t="s">
        <v>4</v>
      </c>
    </row>
    <row r="41" spans="1:8">
      <c r="A41" s="67"/>
      <c r="B41" s="190"/>
      <c r="C41" s="190"/>
      <c r="D41" s="190"/>
      <c r="E41" s="190"/>
      <c r="F41" s="190"/>
      <c r="G41" s="190"/>
      <c r="H41" t="s">
        <v>4</v>
      </c>
    </row>
    <row r="42" spans="1:8">
      <c r="A42" s="67"/>
      <c r="B42" s="190"/>
      <c r="C42" s="190"/>
      <c r="D42" s="190"/>
      <c r="E42" s="190"/>
      <c r="F42" s="190"/>
      <c r="G42" s="190"/>
      <c r="H42" t="s">
        <v>4</v>
      </c>
    </row>
    <row r="43" spans="1:8">
      <c r="A43" s="67"/>
      <c r="B43" s="190"/>
      <c r="C43" s="190"/>
      <c r="D43" s="190"/>
      <c r="E43" s="190"/>
      <c r="F43" s="190"/>
      <c r="G43" s="190"/>
      <c r="H43" t="s">
        <v>4</v>
      </c>
    </row>
    <row r="44" spans="1:8">
      <c r="A44" s="67"/>
      <c r="B44" s="190"/>
      <c r="C44" s="190"/>
      <c r="D44" s="190"/>
      <c r="E44" s="190"/>
      <c r="F44" s="190"/>
      <c r="G44" s="190"/>
      <c r="H44" t="s">
        <v>4</v>
      </c>
    </row>
    <row r="45" spans="1:8" ht="3" customHeight="1">
      <c r="A45" s="67"/>
      <c r="B45" s="190"/>
      <c r="C45" s="190"/>
      <c r="D45" s="190"/>
      <c r="E45" s="190"/>
      <c r="F45" s="190"/>
      <c r="G45" s="190"/>
      <c r="H45" t="s">
        <v>4</v>
      </c>
    </row>
    <row r="46" spans="1:8">
      <c r="B46" s="184"/>
      <c r="C46" s="184"/>
      <c r="D46" s="184"/>
      <c r="E46" s="184"/>
      <c r="F46" s="184"/>
      <c r="G46" s="184"/>
    </row>
    <row r="47" spans="1:8">
      <c r="B47" s="184"/>
      <c r="C47" s="184"/>
      <c r="D47" s="184"/>
      <c r="E47" s="184"/>
      <c r="F47" s="184"/>
      <c r="G47" s="184"/>
    </row>
    <row r="48" spans="1:8">
      <c r="B48" s="184"/>
      <c r="C48" s="184"/>
      <c r="D48" s="184"/>
      <c r="E48" s="184"/>
      <c r="F48" s="184"/>
      <c r="G48" s="184"/>
    </row>
    <row r="49" spans="2:7">
      <c r="B49" s="184"/>
      <c r="C49" s="184"/>
      <c r="D49" s="184"/>
      <c r="E49" s="184"/>
      <c r="F49" s="184"/>
      <c r="G49" s="184"/>
    </row>
    <row r="50" spans="2:7">
      <c r="B50" s="184"/>
      <c r="C50" s="184"/>
      <c r="D50" s="184"/>
      <c r="E50" s="184"/>
      <c r="F50" s="184"/>
      <c r="G50" s="184"/>
    </row>
    <row r="51" spans="2:7">
      <c r="B51" s="184"/>
      <c r="C51" s="184"/>
      <c r="D51" s="184"/>
      <c r="E51" s="184"/>
      <c r="F51" s="184"/>
      <c r="G51" s="184"/>
    </row>
    <row r="52" spans="2:7">
      <c r="B52" s="184"/>
      <c r="C52" s="184"/>
      <c r="D52" s="184"/>
      <c r="E52" s="184"/>
      <c r="F52" s="184"/>
      <c r="G52" s="184"/>
    </row>
    <row r="53" spans="2:7">
      <c r="B53" s="184"/>
      <c r="C53" s="184"/>
      <c r="D53" s="184"/>
      <c r="E53" s="184"/>
      <c r="F53" s="184"/>
      <c r="G53" s="184"/>
    </row>
    <row r="54" spans="2:7">
      <c r="B54" s="184"/>
      <c r="C54" s="184"/>
      <c r="D54" s="184"/>
      <c r="E54" s="184"/>
      <c r="F54" s="184"/>
      <c r="G54" s="184"/>
    </row>
    <row r="55" spans="2:7">
      <c r="B55" s="184"/>
      <c r="C55" s="184"/>
      <c r="D55" s="184"/>
      <c r="E55" s="184"/>
      <c r="F55" s="184"/>
      <c r="G55" s="184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topLeftCell="A25" workbookViewId="0">
      <selection activeCell="F37" sqref="F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1" t="s">
        <v>5</v>
      </c>
      <c r="B1" s="192"/>
      <c r="C1" s="68" t="str">
        <f>CONCATENATE(cislostavby," ",nazevstavby)</f>
        <v xml:space="preserve"> Areál věznice Bělušice</v>
      </c>
      <c r="D1" s="69"/>
      <c r="E1" s="70"/>
      <c r="F1" s="69"/>
      <c r="G1" s="71"/>
      <c r="H1" s="72"/>
      <c r="I1" s="73"/>
    </row>
    <row r="2" spans="1:9" ht="13.5" thickBot="1">
      <c r="A2" s="193" t="s">
        <v>1</v>
      </c>
      <c r="B2" s="194"/>
      <c r="C2" s="74" t="str">
        <f>CONCATENATE(cisloobjektu," ",nazevobjektu)</f>
        <v xml:space="preserve"> Celový systém v obj. č.06-ubytovna 1</v>
      </c>
      <c r="D2" s="75"/>
      <c r="E2" s="76"/>
      <c r="F2" s="75"/>
      <c r="G2" s="195"/>
      <c r="H2" s="195"/>
      <c r="I2" s="196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Položky!BA9</f>
        <v>0</v>
      </c>
      <c r="F7" s="172">
        <f>Položky!BB9</f>
        <v>0</v>
      </c>
      <c r="G7" s="172">
        <f>Položky!BC9</f>
        <v>0</v>
      </c>
      <c r="H7" s="172">
        <f>Položky!BD9</f>
        <v>0</v>
      </c>
      <c r="I7" s="173">
        <f>Položky!BE9</f>
        <v>0</v>
      </c>
    </row>
    <row r="8" spans="1:9" s="11" customFormat="1">
      <c r="A8" s="170" t="str">
        <f>Položky!B10</f>
        <v>3</v>
      </c>
      <c r="B8" s="85" t="str">
        <f>Položky!C10</f>
        <v>Svislé a kompletní konstrukce</v>
      </c>
      <c r="C8" s="86"/>
      <c r="D8" s="87"/>
      <c r="E8" s="171">
        <f>Položky!BA15</f>
        <v>0</v>
      </c>
      <c r="F8" s="172">
        <f>Položky!BB15</f>
        <v>0</v>
      </c>
      <c r="G8" s="172">
        <f>Položky!BC15</f>
        <v>0</v>
      </c>
      <c r="H8" s="172">
        <f>Položky!BD15</f>
        <v>0</v>
      </c>
      <c r="I8" s="173">
        <f>Položky!BE15</f>
        <v>0</v>
      </c>
    </row>
    <row r="9" spans="1:9" s="11" customFormat="1">
      <c r="A9" s="170" t="str">
        <f>Položky!B16</f>
        <v>4</v>
      </c>
      <c r="B9" s="85" t="str">
        <f>Položky!C16</f>
        <v>Vodorovné konstrukce</v>
      </c>
      <c r="C9" s="86"/>
      <c r="D9" s="87"/>
      <c r="E9" s="171">
        <f>Položky!BA19</f>
        <v>0</v>
      </c>
      <c r="F9" s="172">
        <f>Položky!BB19</f>
        <v>0</v>
      </c>
      <c r="G9" s="172">
        <f>Položky!BC19</f>
        <v>0</v>
      </c>
      <c r="H9" s="172">
        <f>Položky!BD19</f>
        <v>0</v>
      </c>
      <c r="I9" s="173">
        <f>Položky!BE19</f>
        <v>0</v>
      </c>
    </row>
    <row r="10" spans="1:9" s="11" customFormat="1">
      <c r="A10" s="170" t="str">
        <f>Položky!B20</f>
        <v>5</v>
      </c>
      <c r="B10" s="85" t="str">
        <f>Položky!C20</f>
        <v>Komunikace</v>
      </c>
      <c r="C10" s="86"/>
      <c r="D10" s="87"/>
      <c r="E10" s="171">
        <f>Položky!BA22</f>
        <v>0</v>
      </c>
      <c r="F10" s="172">
        <f>Položky!BB22</f>
        <v>0</v>
      </c>
      <c r="G10" s="172">
        <f>Položky!BC22</f>
        <v>0</v>
      </c>
      <c r="H10" s="172">
        <f>Položky!BD22</f>
        <v>0</v>
      </c>
      <c r="I10" s="173">
        <f>Položky!BE22</f>
        <v>0</v>
      </c>
    </row>
    <row r="11" spans="1:9" s="11" customFormat="1">
      <c r="A11" s="170" t="str">
        <f>Položky!B23</f>
        <v>61</v>
      </c>
      <c r="B11" s="85" t="str">
        <f>Položky!C23</f>
        <v>Upravy povrchů vnitřní</v>
      </c>
      <c r="C11" s="86"/>
      <c r="D11" s="87"/>
      <c r="E11" s="171">
        <f>Položky!BA27</f>
        <v>0</v>
      </c>
      <c r="F11" s="172">
        <f>Položky!BB27</f>
        <v>0</v>
      </c>
      <c r="G11" s="172">
        <f>Položky!BC27</f>
        <v>0</v>
      </c>
      <c r="H11" s="172">
        <f>Položky!BD27</f>
        <v>0</v>
      </c>
      <c r="I11" s="173">
        <f>Položky!BE27</f>
        <v>0</v>
      </c>
    </row>
    <row r="12" spans="1:9" s="11" customFormat="1">
      <c r="A12" s="170" t="str">
        <f>Položky!B28</f>
        <v>63</v>
      </c>
      <c r="B12" s="85" t="str">
        <f>Položky!C28</f>
        <v>Podlahy a podlahové konstrukce</v>
      </c>
      <c r="C12" s="86"/>
      <c r="D12" s="87"/>
      <c r="E12" s="171">
        <f>Položky!BA34</f>
        <v>0</v>
      </c>
      <c r="F12" s="172">
        <f>Položky!BB34</f>
        <v>0</v>
      </c>
      <c r="G12" s="172">
        <f>Položky!BC34</f>
        <v>0</v>
      </c>
      <c r="H12" s="172">
        <f>Položky!BD34</f>
        <v>0</v>
      </c>
      <c r="I12" s="173">
        <f>Položky!BE34</f>
        <v>0</v>
      </c>
    </row>
    <row r="13" spans="1:9" s="11" customFormat="1">
      <c r="A13" s="170" t="str">
        <f>Položky!B35</f>
        <v>8</v>
      </c>
      <c r="B13" s="85" t="str">
        <f>Položky!C35</f>
        <v>Trubní vedení</v>
      </c>
      <c r="C13" s="86"/>
      <c r="D13" s="87"/>
      <c r="E13" s="171">
        <f>Položky!BA47</f>
        <v>0</v>
      </c>
      <c r="F13" s="172">
        <f>Položky!BB47</f>
        <v>0</v>
      </c>
      <c r="G13" s="172">
        <f>Položky!BC47</f>
        <v>0</v>
      </c>
      <c r="H13" s="172">
        <f>Položky!BD47</f>
        <v>0</v>
      </c>
      <c r="I13" s="173">
        <f>Položky!BE47</f>
        <v>0</v>
      </c>
    </row>
    <row r="14" spans="1:9" s="11" customFormat="1">
      <c r="A14" s="170" t="str">
        <f>Položky!B48</f>
        <v>81</v>
      </c>
      <c r="B14" s="85" t="str">
        <f>Položky!C48</f>
        <v>Venkovní rozvody ZTI</v>
      </c>
      <c r="C14" s="86"/>
      <c r="D14" s="87"/>
      <c r="E14" s="171">
        <f>Položky!BA59</f>
        <v>0</v>
      </c>
      <c r="F14" s="172">
        <f>Položky!BB59</f>
        <v>0</v>
      </c>
      <c r="G14" s="172">
        <f>Položky!BC59</f>
        <v>0</v>
      </c>
      <c r="H14" s="172">
        <f>Položky!BD59</f>
        <v>0</v>
      </c>
      <c r="I14" s="173">
        <f>Položky!BE59</f>
        <v>0</v>
      </c>
    </row>
    <row r="15" spans="1:9" s="11" customFormat="1">
      <c r="A15" s="170" t="str">
        <f>Položky!B60</f>
        <v>94</v>
      </c>
      <c r="B15" s="85" t="str">
        <f>Položky!C60</f>
        <v>Lešení a stavební výtahy</v>
      </c>
      <c r="C15" s="86"/>
      <c r="D15" s="87"/>
      <c r="E15" s="171">
        <f>Položky!BA62</f>
        <v>0</v>
      </c>
      <c r="F15" s="172">
        <f>Položky!BB62</f>
        <v>0</v>
      </c>
      <c r="G15" s="172">
        <f>Položky!BC62</f>
        <v>0</v>
      </c>
      <c r="H15" s="172">
        <f>Položky!BD62</f>
        <v>0</v>
      </c>
      <c r="I15" s="173">
        <f>Položky!BE62</f>
        <v>0</v>
      </c>
    </row>
    <row r="16" spans="1:9" s="11" customFormat="1">
      <c r="A16" s="170" t="str">
        <f>Položky!B63</f>
        <v>95</v>
      </c>
      <c r="B16" s="85" t="str">
        <f>Položky!C63</f>
        <v>Dokončovací kce na pozem.stav.</v>
      </c>
      <c r="C16" s="86"/>
      <c r="D16" s="87"/>
      <c r="E16" s="171">
        <f>Položky!BA72</f>
        <v>0</v>
      </c>
      <c r="F16" s="172">
        <f>Položky!BB72</f>
        <v>0</v>
      </c>
      <c r="G16" s="172">
        <f>Položky!BC72</f>
        <v>0</v>
      </c>
      <c r="H16" s="172">
        <f>Položky!BD72</f>
        <v>0</v>
      </c>
      <c r="I16" s="173">
        <f>Položky!BE72</f>
        <v>0</v>
      </c>
    </row>
    <row r="17" spans="1:9" s="11" customFormat="1">
      <c r="A17" s="170" t="str">
        <f>Položky!B73</f>
        <v>96</v>
      </c>
      <c r="B17" s="85" t="str">
        <f>Položky!C73</f>
        <v>Bourání konstrukcí</v>
      </c>
      <c r="C17" s="86"/>
      <c r="D17" s="87"/>
      <c r="E17" s="171">
        <f>Položky!BA102</f>
        <v>0</v>
      </c>
      <c r="F17" s="172">
        <f>Položky!BB102</f>
        <v>0</v>
      </c>
      <c r="G17" s="172">
        <f>Položky!BC102</f>
        <v>0</v>
      </c>
      <c r="H17" s="172">
        <f>Položky!BD102</f>
        <v>0</v>
      </c>
      <c r="I17" s="173">
        <f>Položky!BE102</f>
        <v>0</v>
      </c>
    </row>
    <row r="18" spans="1:9" s="11" customFormat="1">
      <c r="A18" s="170" t="str">
        <f>Položky!B103</f>
        <v>99</v>
      </c>
      <c r="B18" s="85" t="str">
        <f>Položky!C103</f>
        <v>Staveništní přesun hmot</v>
      </c>
      <c r="C18" s="86"/>
      <c r="D18" s="87"/>
      <c r="E18" s="171">
        <f>Položky!BA105</f>
        <v>0</v>
      </c>
      <c r="F18" s="172">
        <f>Položky!BB105</f>
        <v>0</v>
      </c>
      <c r="G18" s="172">
        <f>Položky!BC105</f>
        <v>0</v>
      </c>
      <c r="H18" s="172">
        <f>Položky!BD105</f>
        <v>0</v>
      </c>
      <c r="I18" s="173">
        <f>Položky!BE105</f>
        <v>0</v>
      </c>
    </row>
    <row r="19" spans="1:9" s="11" customFormat="1">
      <c r="A19" s="170" t="str">
        <f>Položky!B106</f>
        <v>711</v>
      </c>
      <c r="B19" s="85" t="str">
        <f>Položky!C106</f>
        <v>Izolace proti vodě</v>
      </c>
      <c r="C19" s="86"/>
      <c r="D19" s="87"/>
      <c r="E19" s="171">
        <f>Položky!BA111</f>
        <v>0</v>
      </c>
      <c r="F19" s="172">
        <f>Položky!BB111</f>
        <v>0</v>
      </c>
      <c r="G19" s="172">
        <f>Položky!BC111</f>
        <v>0</v>
      </c>
      <c r="H19" s="172">
        <f>Položky!BD111</f>
        <v>0</v>
      </c>
      <c r="I19" s="173">
        <f>Položky!BE111</f>
        <v>0</v>
      </c>
    </row>
    <row r="20" spans="1:9" s="11" customFormat="1">
      <c r="A20" s="170" t="str">
        <f>Položky!B112</f>
        <v>713</v>
      </c>
      <c r="B20" s="85" t="str">
        <f>Položky!C112</f>
        <v>Izolace tepelné</v>
      </c>
      <c r="C20" s="86"/>
      <c r="D20" s="87"/>
      <c r="E20" s="171">
        <f>Položky!BA117</f>
        <v>0</v>
      </c>
      <c r="F20" s="172">
        <f>Položky!BB117</f>
        <v>0</v>
      </c>
      <c r="G20" s="172">
        <f>Položky!BC117</f>
        <v>0</v>
      </c>
      <c r="H20" s="172">
        <f>Položky!BD117</f>
        <v>0</v>
      </c>
      <c r="I20" s="173">
        <f>Položky!BE117</f>
        <v>0</v>
      </c>
    </row>
    <row r="21" spans="1:9" s="11" customFormat="1">
      <c r="A21" s="170" t="str">
        <f>Položky!B118</f>
        <v>720</v>
      </c>
      <c r="B21" s="85" t="str">
        <f>Položky!C118</f>
        <v>Zdravotechnická instalace vnitřní</v>
      </c>
      <c r="C21" s="86"/>
      <c r="D21" s="87"/>
      <c r="E21" s="171">
        <f>Položky!BA120</f>
        <v>0</v>
      </c>
      <c r="F21" s="172">
        <f>Položky!BB120</f>
        <v>0</v>
      </c>
      <c r="G21" s="172">
        <f>Položky!BC120</f>
        <v>0</v>
      </c>
      <c r="H21" s="172">
        <f>Položky!BD120</f>
        <v>0</v>
      </c>
      <c r="I21" s="173">
        <f>Položky!BE120</f>
        <v>0</v>
      </c>
    </row>
    <row r="22" spans="1:9" s="11" customFormat="1">
      <c r="A22" s="170" t="str">
        <f>Položky!B121</f>
        <v>735</v>
      </c>
      <c r="B22" s="85" t="str">
        <f>Položky!C121</f>
        <v>Otopná tělesa</v>
      </c>
      <c r="C22" s="86"/>
      <c r="D22" s="87"/>
      <c r="E22" s="171">
        <f>Položky!BA124</f>
        <v>0</v>
      </c>
      <c r="F22" s="172">
        <f>Položky!BB124</f>
        <v>0</v>
      </c>
      <c r="G22" s="172">
        <f>Položky!BC124</f>
        <v>0</v>
      </c>
      <c r="H22" s="172">
        <f>Položky!BD124</f>
        <v>0</v>
      </c>
      <c r="I22" s="173">
        <f>Položky!BE124</f>
        <v>0</v>
      </c>
    </row>
    <row r="23" spans="1:9" s="11" customFormat="1">
      <c r="A23" s="170" t="str">
        <f>Položky!B125</f>
        <v>766</v>
      </c>
      <c r="B23" s="85" t="str">
        <f>Položky!C125</f>
        <v>Konstrukce truhlářské</v>
      </c>
      <c r="C23" s="86"/>
      <c r="D23" s="87"/>
      <c r="E23" s="171">
        <f>Položky!BA128</f>
        <v>0</v>
      </c>
      <c r="F23" s="172">
        <f>Položky!BB128</f>
        <v>0</v>
      </c>
      <c r="G23" s="172">
        <f>Položky!BC128</f>
        <v>0</v>
      </c>
      <c r="H23" s="172">
        <f>Položky!BD128</f>
        <v>0</v>
      </c>
      <c r="I23" s="173">
        <f>Položky!BE128</f>
        <v>0</v>
      </c>
    </row>
    <row r="24" spans="1:9" s="11" customFormat="1">
      <c r="A24" s="170" t="str">
        <f>Položky!B129</f>
        <v>767</v>
      </c>
      <c r="B24" s="85" t="str">
        <f>Položky!C129</f>
        <v>Konstrukce zámečnické</v>
      </c>
      <c r="C24" s="86"/>
      <c r="D24" s="87"/>
      <c r="E24" s="171">
        <f>Položky!BA137</f>
        <v>0</v>
      </c>
      <c r="F24" s="172">
        <f>Položky!BB137</f>
        <v>0</v>
      </c>
      <c r="G24" s="172">
        <f>Položky!BC137</f>
        <v>0</v>
      </c>
      <c r="H24" s="172">
        <f>Položky!BD137</f>
        <v>0</v>
      </c>
      <c r="I24" s="173">
        <f>Položky!BE137</f>
        <v>0</v>
      </c>
    </row>
    <row r="25" spans="1:9" s="11" customFormat="1">
      <c r="A25" s="170" t="str">
        <f>Položky!B138</f>
        <v>771</v>
      </c>
      <c r="B25" s="85" t="str">
        <f>Položky!C138</f>
        <v>Podlahy z dlaždic a obklady</v>
      </c>
      <c r="C25" s="86"/>
      <c r="D25" s="87"/>
      <c r="E25" s="171">
        <f>Položky!BA141</f>
        <v>0</v>
      </c>
      <c r="F25" s="172">
        <f>Položky!BB141</f>
        <v>0</v>
      </c>
      <c r="G25" s="172">
        <f>Položky!BC141</f>
        <v>0</v>
      </c>
      <c r="H25" s="172">
        <f>Položky!BD141</f>
        <v>0</v>
      </c>
      <c r="I25" s="173">
        <f>Položky!BE141</f>
        <v>0</v>
      </c>
    </row>
    <row r="26" spans="1:9" s="11" customFormat="1">
      <c r="A26" s="170" t="str">
        <f>Položky!B142</f>
        <v>776</v>
      </c>
      <c r="B26" s="85" t="str">
        <f>Položky!C142</f>
        <v>Podlahy povlakové</v>
      </c>
      <c r="C26" s="86"/>
      <c r="D26" s="87"/>
      <c r="E26" s="171">
        <f>Položky!BA145</f>
        <v>0</v>
      </c>
      <c r="F26" s="172">
        <f>Položky!BB145</f>
        <v>0</v>
      </c>
      <c r="G26" s="172">
        <f>Položky!BC145</f>
        <v>0</v>
      </c>
      <c r="H26" s="172">
        <f>Položky!BD145</f>
        <v>0</v>
      </c>
      <c r="I26" s="173">
        <f>Položky!BE145</f>
        <v>0</v>
      </c>
    </row>
    <row r="27" spans="1:9" s="11" customFormat="1">
      <c r="A27" s="170" t="str">
        <f>Položky!B146</f>
        <v>783</v>
      </c>
      <c r="B27" s="85" t="str">
        <f>Položky!C146</f>
        <v>Nátěry</v>
      </c>
      <c r="C27" s="86"/>
      <c r="D27" s="87"/>
      <c r="E27" s="171">
        <f>Položky!BA153</f>
        <v>0</v>
      </c>
      <c r="F27" s="172">
        <f>Položky!BB153</f>
        <v>0</v>
      </c>
      <c r="G27" s="172">
        <f>Položky!BC153</f>
        <v>0</v>
      </c>
      <c r="H27" s="172">
        <f>Položky!BD153</f>
        <v>0</v>
      </c>
      <c r="I27" s="173">
        <f>Položky!BE153</f>
        <v>0</v>
      </c>
    </row>
    <row r="28" spans="1:9" s="11" customFormat="1">
      <c r="A28" s="170" t="str">
        <f>Položky!B154</f>
        <v>M21</v>
      </c>
      <c r="B28" s="85" t="str">
        <f>Položky!C154</f>
        <v>Elektromontáže</v>
      </c>
      <c r="C28" s="86"/>
      <c r="D28" s="87"/>
      <c r="E28" s="171">
        <f>Položky!BA156</f>
        <v>0</v>
      </c>
      <c r="F28" s="172">
        <f>Položky!BB156</f>
        <v>0</v>
      </c>
      <c r="G28" s="172">
        <f>Položky!BC156</f>
        <v>0</v>
      </c>
      <c r="H28" s="172">
        <f>Položky!BD156</f>
        <v>0</v>
      </c>
      <c r="I28" s="173">
        <f>Položky!BE156</f>
        <v>0</v>
      </c>
    </row>
    <row r="29" spans="1:9" s="11" customFormat="1">
      <c r="A29" s="170" t="str">
        <f>Položky!B157</f>
        <v>M22</v>
      </c>
      <c r="B29" s="85" t="str">
        <f>Položky!C157</f>
        <v>Montáž sdělovací a zabezp.tech</v>
      </c>
      <c r="C29" s="86"/>
      <c r="D29" s="87"/>
      <c r="E29" s="171">
        <f>Položky!BA159</f>
        <v>0</v>
      </c>
      <c r="F29" s="172">
        <f>Položky!BB159</f>
        <v>0</v>
      </c>
      <c r="G29" s="172">
        <f>Položky!BC159</f>
        <v>0</v>
      </c>
      <c r="H29" s="172">
        <f>Položky!BD159</f>
        <v>0</v>
      </c>
      <c r="I29" s="173">
        <f>Položky!BE159</f>
        <v>0</v>
      </c>
    </row>
    <row r="30" spans="1:9" s="11" customFormat="1" ht="13.5" thickBot="1">
      <c r="A30" s="170" t="str">
        <f>Položky!B160</f>
        <v>M24</v>
      </c>
      <c r="B30" s="85" t="str">
        <f>Položky!C160</f>
        <v>Montáže vzduchotechnických zař</v>
      </c>
      <c r="C30" s="86"/>
      <c r="D30" s="87"/>
      <c r="E30" s="171">
        <f>Položky!BA162</f>
        <v>0</v>
      </c>
      <c r="F30" s="172">
        <f>Položky!BB162</f>
        <v>0</v>
      </c>
      <c r="G30" s="172">
        <f>Položky!BC162</f>
        <v>0</v>
      </c>
      <c r="H30" s="172">
        <f>Položky!BD162</f>
        <v>0</v>
      </c>
      <c r="I30" s="173">
        <f>Položky!BE162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>
      <c r="A36" s="105" t="s">
        <v>336</v>
      </c>
      <c r="B36" s="106"/>
      <c r="C36" s="106"/>
      <c r="D36" s="107"/>
      <c r="E36" s="108" t="s">
        <v>337</v>
      </c>
      <c r="F36" s="109">
        <v>2.5</v>
      </c>
      <c r="G36" s="110">
        <f>CHOOSE(BA36+1,HSV+PSV,HSV+PSV+Mont,HSV+PSV+Dodavka+Mont,HSV,PSV,Mont,Dodavka,Mont+Dodavka,0)</f>
        <v>0</v>
      </c>
      <c r="H36" s="111"/>
      <c r="I36" s="112">
        <f>E36+F36*G36/100</f>
        <v>0</v>
      </c>
      <c r="BA36">
        <v>0</v>
      </c>
    </row>
    <row r="37" spans="1:57" ht="13.5" thickBot="1">
      <c r="A37" s="113"/>
      <c r="B37" s="114" t="s">
        <v>56</v>
      </c>
      <c r="C37" s="115"/>
      <c r="D37" s="116"/>
      <c r="E37" s="117"/>
      <c r="F37" s="118"/>
      <c r="G37" s="118"/>
      <c r="H37" s="197">
        <f>SUM(I36:I36)</f>
        <v>0</v>
      </c>
      <c r="I37" s="198"/>
    </row>
    <row r="38" spans="1:57">
      <c r="A38" s="96"/>
      <c r="B38" s="96"/>
      <c r="C38" s="96"/>
      <c r="D38" s="96"/>
      <c r="E38" s="96"/>
      <c r="F38" s="96"/>
      <c r="G38" s="96"/>
      <c r="H38" s="96"/>
      <c r="I38" s="96"/>
    </row>
    <row r="39" spans="1:57">
      <c r="B39" s="93"/>
      <c r="F39" s="119"/>
      <c r="G39" s="120"/>
      <c r="H39" s="120"/>
      <c r="I39" s="121"/>
    </row>
    <row r="40" spans="1:57">
      <c r="F40" s="119"/>
      <c r="G40" s="120"/>
      <c r="H40" s="120"/>
      <c r="I40" s="121"/>
    </row>
    <row r="41" spans="1:57">
      <c r="F41" s="119"/>
      <c r="G41" s="120"/>
      <c r="H41" s="120"/>
      <c r="I41" s="121"/>
    </row>
    <row r="42" spans="1:57">
      <c r="F42" s="119"/>
      <c r="G42" s="120"/>
      <c r="H42" s="120"/>
      <c r="I42" s="121"/>
    </row>
    <row r="43" spans="1:57">
      <c r="F43" s="119"/>
      <c r="G43" s="120"/>
      <c r="H43" s="120"/>
      <c r="I43" s="121"/>
    </row>
    <row r="44" spans="1:57">
      <c r="F44" s="119"/>
      <c r="G44" s="120"/>
      <c r="H44" s="120"/>
      <c r="I44" s="121"/>
    </row>
    <row r="45" spans="1:57">
      <c r="F45" s="119"/>
      <c r="G45" s="120"/>
      <c r="H45" s="120"/>
      <c r="I45" s="121"/>
    </row>
    <row r="46" spans="1:57">
      <c r="F46" s="119"/>
      <c r="G46" s="120"/>
      <c r="H46" s="120"/>
      <c r="I46" s="121"/>
    </row>
    <row r="47" spans="1:57">
      <c r="F47" s="119"/>
      <c r="G47" s="120"/>
      <c r="H47" s="120"/>
      <c r="I47" s="121"/>
    </row>
    <row r="48" spans="1:57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  <row r="86" spans="6:9">
      <c r="F86" s="119"/>
      <c r="G86" s="120"/>
      <c r="H86" s="120"/>
      <c r="I86" s="121"/>
    </row>
    <row r="87" spans="6:9">
      <c r="F87" s="119"/>
      <c r="G87" s="120"/>
      <c r="H87" s="120"/>
      <c r="I87" s="121"/>
    </row>
    <row r="88" spans="6:9">
      <c r="F88" s="119"/>
      <c r="G88" s="120"/>
      <c r="H88" s="120"/>
      <c r="I88" s="121"/>
    </row>
  </sheetData>
  <mergeCells count="4">
    <mergeCell ref="A1:B1"/>
    <mergeCell ref="A2:B2"/>
    <mergeCell ref="G2:I2"/>
    <mergeCell ref="H37:I37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5"/>
  <sheetViews>
    <sheetView showGridLines="0" showZeros="0" topLeftCell="A73" zoomScale="145" zoomScaleNormal="145" workbookViewId="0">
      <selection activeCell="C136" sqref="C136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199" t="s">
        <v>57</v>
      </c>
      <c r="B1" s="199"/>
      <c r="C1" s="199"/>
      <c r="D1" s="199"/>
      <c r="E1" s="199"/>
      <c r="F1" s="199"/>
      <c r="G1" s="199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00" t="s">
        <v>5</v>
      </c>
      <c r="B3" s="201"/>
      <c r="C3" s="127" t="str">
        <f>CONCATENATE(cislostavby," ",nazevstavby)</f>
        <v xml:space="preserve"> Areál věznice Bělušice</v>
      </c>
      <c r="D3" s="128"/>
      <c r="E3" s="129"/>
      <c r="F3" s="130">
        <f>Rekapitulace!H1</f>
        <v>0</v>
      </c>
      <c r="G3" s="131"/>
    </row>
    <row r="4" spans="1:104" ht="13.5" thickBot="1">
      <c r="A4" s="202" t="s">
        <v>1</v>
      </c>
      <c r="B4" s="203"/>
      <c r="C4" s="132" t="str">
        <f>CONCATENATE(cisloobjektu," ",nazevobjektu)</f>
        <v xml:space="preserve"> Celový systém v obj. č.06-ubytovna 1</v>
      </c>
      <c r="D4" s="133"/>
      <c r="E4" s="204"/>
      <c r="F4" s="204"/>
      <c r="G4" s="205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70</v>
      </c>
      <c r="C8" s="152" t="s">
        <v>71</v>
      </c>
      <c r="D8" s="153" t="s">
        <v>72</v>
      </c>
      <c r="E8" s="154">
        <v>1.9927999999999999</v>
      </c>
      <c r="F8" s="154"/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>
      <c r="A9" s="156"/>
      <c r="B9" s="157" t="s">
        <v>69</v>
      </c>
      <c r="C9" s="158" t="str">
        <f>CONCATENATE(B7," ",C7)</f>
        <v>1 Zemní práce</v>
      </c>
      <c r="D9" s="156"/>
      <c r="E9" s="159"/>
      <c r="F9" s="159"/>
      <c r="G9" s="160">
        <f>SUM(G7:G8)</f>
        <v>0</v>
      </c>
      <c r="O9" s="149">
        <v>4</v>
      </c>
      <c r="BA9" s="161">
        <f>SUM(BA7:BA8)</f>
        <v>0</v>
      </c>
      <c r="BB9" s="161">
        <f>SUM(BB7:BB8)</f>
        <v>0</v>
      </c>
      <c r="BC9" s="161">
        <f>SUM(BC7:BC8)</f>
        <v>0</v>
      </c>
      <c r="BD9" s="161">
        <f>SUM(BD7:BD8)</f>
        <v>0</v>
      </c>
      <c r="BE9" s="161">
        <f>SUM(BE7:BE8)</f>
        <v>0</v>
      </c>
    </row>
    <row r="10" spans="1:104">
      <c r="A10" s="142" t="s">
        <v>65</v>
      </c>
      <c r="B10" s="143" t="s">
        <v>73</v>
      </c>
      <c r="C10" s="144" t="s">
        <v>74</v>
      </c>
      <c r="D10" s="145"/>
      <c r="E10" s="146"/>
      <c r="F10" s="146"/>
      <c r="G10" s="147"/>
      <c r="H10" s="148"/>
      <c r="I10" s="148"/>
      <c r="O10" s="149">
        <v>1</v>
      </c>
    </row>
    <row r="11" spans="1:104">
      <c r="A11" s="150">
        <v>2</v>
      </c>
      <c r="B11" s="151" t="s">
        <v>75</v>
      </c>
      <c r="C11" s="152" t="s">
        <v>76</v>
      </c>
      <c r="D11" s="153" t="s">
        <v>77</v>
      </c>
      <c r="E11" s="154">
        <v>163.8135</v>
      </c>
      <c r="F11" s="154"/>
      <c r="G11" s="155">
        <f>E11*F11</f>
        <v>0</v>
      </c>
      <c r="O11" s="149">
        <v>2</v>
      </c>
      <c r="AA11" s="122">
        <v>12</v>
      </c>
      <c r="AB11" s="122">
        <v>0</v>
      </c>
      <c r="AC11" s="122">
        <v>2</v>
      </c>
      <c r="AZ11" s="122">
        <v>1</v>
      </c>
      <c r="BA11" s="122">
        <f>IF(AZ11=1,G11,0)</f>
        <v>0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0.16188</v>
      </c>
    </row>
    <row r="12" spans="1:104">
      <c r="A12" s="150">
        <v>3</v>
      </c>
      <c r="B12" s="151" t="s">
        <v>78</v>
      </c>
      <c r="C12" s="152" t="s">
        <v>79</v>
      </c>
      <c r="D12" s="153" t="s">
        <v>77</v>
      </c>
      <c r="E12" s="154">
        <v>70.207499999999996</v>
      </c>
      <c r="F12" s="154"/>
      <c r="G12" s="155">
        <f>E12*F12</f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7.6170000000000002E-2</v>
      </c>
    </row>
    <row r="13" spans="1:104">
      <c r="A13" s="150">
        <v>4</v>
      </c>
      <c r="B13" s="151" t="s">
        <v>80</v>
      </c>
      <c r="C13" s="152" t="s">
        <v>81</v>
      </c>
      <c r="D13" s="153" t="s">
        <v>77</v>
      </c>
      <c r="E13" s="154">
        <v>54.83</v>
      </c>
      <c r="F13" s="154"/>
      <c r="G13" s="155">
        <f>E13*F13</f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0.11386</v>
      </c>
    </row>
    <row r="14" spans="1:104" ht="22.5">
      <c r="A14" s="150">
        <v>5</v>
      </c>
      <c r="B14" s="151" t="s">
        <v>82</v>
      </c>
      <c r="C14" s="152" t="s">
        <v>83</v>
      </c>
      <c r="D14" s="153" t="s">
        <v>84</v>
      </c>
      <c r="E14" s="154">
        <v>1</v>
      </c>
      <c r="F14" s="154"/>
      <c r="G14" s="155">
        <f>E14*F14</f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>IF(AZ14=1,G14,0)</f>
        <v>0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6.5710000000000005E-2</v>
      </c>
    </row>
    <row r="15" spans="1:104">
      <c r="A15" s="156"/>
      <c r="B15" s="157" t="s">
        <v>69</v>
      </c>
      <c r="C15" s="158" t="str">
        <f>CONCATENATE(B10," ",C10)</f>
        <v>3 Svislé a kompletní konstrukce</v>
      </c>
      <c r="D15" s="156"/>
      <c r="E15" s="159"/>
      <c r="F15" s="159"/>
      <c r="G15" s="160">
        <f>SUM(G10:G14)</f>
        <v>0</v>
      </c>
      <c r="O15" s="149">
        <v>4</v>
      </c>
      <c r="BA15" s="161">
        <f>SUM(BA10:BA14)</f>
        <v>0</v>
      </c>
      <c r="BB15" s="161">
        <f>SUM(BB10:BB14)</f>
        <v>0</v>
      </c>
      <c r="BC15" s="161">
        <f>SUM(BC10:BC14)</f>
        <v>0</v>
      </c>
      <c r="BD15" s="161">
        <f>SUM(BD10:BD14)</f>
        <v>0</v>
      </c>
      <c r="BE15" s="161">
        <f>SUM(BE10:BE14)</f>
        <v>0</v>
      </c>
    </row>
    <row r="16" spans="1:104">
      <c r="A16" s="142" t="s">
        <v>65</v>
      </c>
      <c r="B16" s="143" t="s">
        <v>85</v>
      </c>
      <c r="C16" s="144" t="s">
        <v>86</v>
      </c>
      <c r="D16" s="145"/>
      <c r="E16" s="146"/>
      <c r="F16" s="146"/>
      <c r="G16" s="147"/>
      <c r="H16" s="148"/>
      <c r="I16" s="148"/>
      <c r="O16" s="149">
        <v>1</v>
      </c>
    </row>
    <row r="17" spans="1:104">
      <c r="A17" s="150">
        <v>6</v>
      </c>
      <c r="B17" s="151" t="s">
        <v>87</v>
      </c>
      <c r="C17" s="152" t="s">
        <v>88</v>
      </c>
      <c r="D17" s="153" t="s">
        <v>77</v>
      </c>
      <c r="E17" s="154">
        <v>64.95</v>
      </c>
      <c r="F17" s="154"/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6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1.068E-2</v>
      </c>
    </row>
    <row r="18" spans="1:104">
      <c r="A18" s="150">
        <v>7</v>
      </c>
      <c r="B18" s="151" t="s">
        <v>89</v>
      </c>
      <c r="C18" s="152" t="s">
        <v>90</v>
      </c>
      <c r="D18" s="153" t="s">
        <v>77</v>
      </c>
      <c r="E18" s="154">
        <v>49.2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7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3.8420000000000003E-2</v>
      </c>
    </row>
    <row r="19" spans="1:104">
      <c r="A19" s="156"/>
      <c r="B19" s="157" t="s">
        <v>69</v>
      </c>
      <c r="C19" s="158" t="str">
        <f>CONCATENATE(B16," ",C16)</f>
        <v>4 Vodorovné konstrukce</v>
      </c>
      <c r="D19" s="156"/>
      <c r="E19" s="159"/>
      <c r="F19" s="159"/>
      <c r="G19" s="160">
        <f>SUM(G16:G18)</f>
        <v>0</v>
      </c>
      <c r="O19" s="149">
        <v>4</v>
      </c>
      <c r="BA19" s="161">
        <f>SUM(BA16:BA18)</f>
        <v>0</v>
      </c>
      <c r="BB19" s="161">
        <f>SUM(BB16:BB18)</f>
        <v>0</v>
      </c>
      <c r="BC19" s="161">
        <f>SUM(BC16:BC18)</f>
        <v>0</v>
      </c>
      <c r="BD19" s="161">
        <f>SUM(BD16:BD18)</f>
        <v>0</v>
      </c>
      <c r="BE19" s="161">
        <f>SUM(BE16:BE18)</f>
        <v>0</v>
      </c>
    </row>
    <row r="20" spans="1:104">
      <c r="A20" s="142" t="s">
        <v>65</v>
      </c>
      <c r="B20" s="143" t="s">
        <v>91</v>
      </c>
      <c r="C20" s="144" t="s">
        <v>92</v>
      </c>
      <c r="D20" s="145"/>
      <c r="E20" s="146"/>
      <c r="F20" s="146"/>
      <c r="G20" s="147"/>
      <c r="H20" s="148"/>
      <c r="I20" s="148"/>
      <c r="O20" s="149">
        <v>1</v>
      </c>
    </row>
    <row r="21" spans="1:104" ht="22.5">
      <c r="A21" s="150">
        <v>8</v>
      </c>
      <c r="B21" s="151" t="s">
        <v>93</v>
      </c>
      <c r="C21" s="152" t="s">
        <v>94</v>
      </c>
      <c r="D21" s="153" t="s">
        <v>77</v>
      </c>
      <c r="E21" s="154">
        <v>14.59</v>
      </c>
      <c r="F21" s="154"/>
      <c r="G21" s="155">
        <f>E21*F21</f>
        <v>0</v>
      </c>
      <c r="O21" s="149">
        <v>2</v>
      </c>
      <c r="AA21" s="122">
        <v>12</v>
      </c>
      <c r="AB21" s="122">
        <v>0</v>
      </c>
      <c r="AC21" s="122">
        <v>8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1.476</v>
      </c>
    </row>
    <row r="22" spans="1:104">
      <c r="A22" s="156"/>
      <c r="B22" s="157" t="s">
        <v>69</v>
      </c>
      <c r="C22" s="158" t="str">
        <f>CONCATENATE(B20," ",C20)</f>
        <v>5 Komunikace</v>
      </c>
      <c r="D22" s="156"/>
      <c r="E22" s="159"/>
      <c r="F22" s="159"/>
      <c r="G22" s="160">
        <f>SUM(G20:G21)</f>
        <v>0</v>
      </c>
      <c r="O22" s="149">
        <v>4</v>
      </c>
      <c r="BA22" s="161">
        <f>SUM(BA20:BA21)</f>
        <v>0</v>
      </c>
      <c r="BB22" s="161">
        <f>SUM(BB20:BB21)</f>
        <v>0</v>
      </c>
      <c r="BC22" s="161">
        <f>SUM(BC20:BC21)</f>
        <v>0</v>
      </c>
      <c r="BD22" s="161">
        <f>SUM(BD20:BD21)</f>
        <v>0</v>
      </c>
      <c r="BE22" s="161">
        <f>SUM(BE20:BE21)</f>
        <v>0</v>
      </c>
    </row>
    <row r="23" spans="1:104">
      <c r="A23" s="142" t="s">
        <v>65</v>
      </c>
      <c r="B23" s="143" t="s">
        <v>95</v>
      </c>
      <c r="C23" s="144" t="s">
        <v>96</v>
      </c>
      <c r="D23" s="145"/>
      <c r="E23" s="146"/>
      <c r="F23" s="146"/>
      <c r="G23" s="147"/>
      <c r="H23" s="148"/>
      <c r="I23" s="148"/>
      <c r="O23" s="149">
        <v>1</v>
      </c>
    </row>
    <row r="24" spans="1:104">
      <c r="A24" s="150">
        <v>9</v>
      </c>
      <c r="B24" s="151" t="s">
        <v>97</v>
      </c>
      <c r="C24" s="152" t="s">
        <v>98</v>
      </c>
      <c r="D24" s="153" t="s">
        <v>77</v>
      </c>
      <c r="E24" s="154">
        <v>245.375</v>
      </c>
      <c r="F24" s="154"/>
      <c r="G24" s="155">
        <f>E24*F24</f>
        <v>0</v>
      </c>
      <c r="O24" s="149">
        <v>2</v>
      </c>
      <c r="AA24" s="122">
        <v>12</v>
      </c>
      <c r="AB24" s="122">
        <v>0</v>
      </c>
      <c r="AC24" s="122">
        <v>9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1.5810000000000001E-2</v>
      </c>
    </row>
    <row r="25" spans="1:104">
      <c r="A25" s="150">
        <v>10</v>
      </c>
      <c r="B25" s="151" t="s">
        <v>99</v>
      </c>
      <c r="C25" s="152" t="s">
        <v>100</v>
      </c>
      <c r="D25" s="153" t="s">
        <v>77</v>
      </c>
      <c r="E25" s="154">
        <v>191.73500000000001</v>
      </c>
      <c r="F25" s="154"/>
      <c r="G25" s="155">
        <f>E25*F25</f>
        <v>0</v>
      </c>
      <c r="O25" s="149">
        <v>2</v>
      </c>
      <c r="AA25" s="122">
        <v>12</v>
      </c>
      <c r="AB25" s="122">
        <v>0</v>
      </c>
      <c r="AC25" s="122">
        <v>10</v>
      </c>
      <c r="AZ25" s="122">
        <v>1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4.7660000000000001E-2</v>
      </c>
    </row>
    <row r="26" spans="1:104" ht="22.5">
      <c r="A26" s="150">
        <v>11</v>
      </c>
      <c r="B26" s="151" t="s">
        <v>101</v>
      </c>
      <c r="C26" s="152" t="s">
        <v>102</v>
      </c>
      <c r="D26" s="153" t="s">
        <v>77</v>
      </c>
      <c r="E26" s="154">
        <v>709.73</v>
      </c>
      <c r="F26" s="154"/>
      <c r="G26" s="155">
        <f>E26*F26</f>
        <v>0</v>
      </c>
      <c r="O26" s="149">
        <v>2</v>
      </c>
      <c r="AA26" s="122">
        <v>12</v>
      </c>
      <c r="AB26" s="122">
        <v>0</v>
      </c>
      <c r="AC26" s="122">
        <v>11</v>
      </c>
      <c r="AZ26" s="122">
        <v>1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5.5000000000000003E-4</v>
      </c>
    </row>
    <row r="27" spans="1:104">
      <c r="A27" s="156"/>
      <c r="B27" s="157" t="s">
        <v>69</v>
      </c>
      <c r="C27" s="158" t="str">
        <f>CONCATENATE(B23," ",C23)</f>
        <v>61 Upravy povrchů vnitřní</v>
      </c>
      <c r="D27" s="156"/>
      <c r="E27" s="159"/>
      <c r="F27" s="159"/>
      <c r="G27" s="160">
        <f>SUM(G23:G26)</f>
        <v>0</v>
      </c>
      <c r="O27" s="149">
        <v>4</v>
      </c>
      <c r="BA27" s="161">
        <f>SUM(BA23:BA26)</f>
        <v>0</v>
      </c>
      <c r="BB27" s="161">
        <f>SUM(BB23:BB26)</f>
        <v>0</v>
      </c>
      <c r="BC27" s="161">
        <f>SUM(BC23:BC26)</f>
        <v>0</v>
      </c>
      <c r="BD27" s="161">
        <f>SUM(BD23:BD26)</f>
        <v>0</v>
      </c>
      <c r="BE27" s="161">
        <f>SUM(BE23:BE26)</f>
        <v>0</v>
      </c>
    </row>
    <row r="28" spans="1:104">
      <c r="A28" s="142" t="s">
        <v>65</v>
      </c>
      <c r="B28" s="143" t="s">
        <v>103</v>
      </c>
      <c r="C28" s="144" t="s">
        <v>104</v>
      </c>
      <c r="D28" s="145"/>
      <c r="E28" s="146"/>
      <c r="F28" s="146"/>
      <c r="G28" s="147"/>
      <c r="H28" s="148"/>
      <c r="I28" s="148"/>
      <c r="O28" s="149">
        <v>1</v>
      </c>
    </row>
    <row r="29" spans="1:104" ht="22.5">
      <c r="A29" s="150">
        <v>12</v>
      </c>
      <c r="B29" s="151" t="s">
        <v>105</v>
      </c>
      <c r="C29" s="152" t="s">
        <v>106</v>
      </c>
      <c r="D29" s="153" t="s">
        <v>77</v>
      </c>
      <c r="E29" s="154">
        <v>244.84</v>
      </c>
      <c r="F29" s="154"/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12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0.124</v>
      </c>
    </row>
    <row r="30" spans="1:104">
      <c r="A30" s="150">
        <v>13</v>
      </c>
      <c r="B30" s="151" t="s">
        <v>107</v>
      </c>
      <c r="C30" s="152" t="s">
        <v>108</v>
      </c>
      <c r="D30" s="153" t="s">
        <v>77</v>
      </c>
      <c r="E30" s="154">
        <v>49.25</v>
      </c>
      <c r="F30" s="154"/>
      <c r="G30" s="155">
        <f>E30*F30</f>
        <v>0</v>
      </c>
      <c r="O30" s="149">
        <v>2</v>
      </c>
      <c r="AA30" s="122">
        <v>12</v>
      </c>
      <c r="AB30" s="122">
        <v>0</v>
      </c>
      <c r="AC30" s="122">
        <v>13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9.5000000000000001E-2</v>
      </c>
    </row>
    <row r="31" spans="1:104">
      <c r="A31" s="150">
        <v>14</v>
      </c>
      <c r="B31" s="151" t="s">
        <v>109</v>
      </c>
      <c r="C31" s="152" t="s">
        <v>110</v>
      </c>
      <c r="D31" s="153" t="s">
        <v>72</v>
      </c>
      <c r="E31" s="154">
        <v>35.290799999999997</v>
      </c>
      <c r="F31" s="154"/>
      <c r="G31" s="155">
        <f>E31*F31</f>
        <v>0</v>
      </c>
      <c r="O31" s="149">
        <v>2</v>
      </c>
      <c r="AA31" s="122">
        <v>12</v>
      </c>
      <c r="AB31" s="122">
        <v>0</v>
      </c>
      <c r="AC31" s="122">
        <v>14</v>
      </c>
      <c r="AZ31" s="122">
        <v>1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2.5249999999999999</v>
      </c>
    </row>
    <row r="32" spans="1:104">
      <c r="A32" s="150">
        <v>15</v>
      </c>
      <c r="B32" s="151" t="s">
        <v>111</v>
      </c>
      <c r="C32" s="152" t="s">
        <v>112</v>
      </c>
      <c r="D32" s="153" t="s">
        <v>113</v>
      </c>
      <c r="E32" s="154">
        <v>2.4279999999999999</v>
      </c>
      <c r="F32" s="154"/>
      <c r="G32" s="155">
        <f>E32*F32</f>
        <v>0</v>
      </c>
      <c r="O32" s="149">
        <v>2</v>
      </c>
      <c r="AA32" s="122">
        <v>12</v>
      </c>
      <c r="AB32" s="122">
        <v>0</v>
      </c>
      <c r="AC32" s="122">
        <v>15</v>
      </c>
      <c r="AZ32" s="122">
        <v>1</v>
      </c>
      <c r="BA32" s="122">
        <f>IF(AZ32=1,G32,0)</f>
        <v>0</v>
      </c>
      <c r="BB32" s="122">
        <f>IF(AZ32=2,G32,0)</f>
        <v>0</v>
      </c>
      <c r="BC32" s="122">
        <f>IF(AZ32=3,G32,0)</f>
        <v>0</v>
      </c>
      <c r="BD32" s="122">
        <f>IF(AZ32=4,G32,0)</f>
        <v>0</v>
      </c>
      <c r="BE32" s="122">
        <f>IF(AZ32=5,G32,0)</f>
        <v>0</v>
      </c>
      <c r="CZ32" s="122">
        <v>1.0662499999999999</v>
      </c>
    </row>
    <row r="33" spans="1:104">
      <c r="A33" s="150">
        <v>16</v>
      </c>
      <c r="B33" s="151" t="s">
        <v>114</v>
      </c>
      <c r="C33" s="152" t="s">
        <v>115</v>
      </c>
      <c r="D33" s="153" t="s">
        <v>72</v>
      </c>
      <c r="E33" s="154">
        <v>29.408999999999999</v>
      </c>
      <c r="F33" s="154"/>
      <c r="G33" s="155">
        <f>E33*F33</f>
        <v>0</v>
      </c>
      <c r="O33" s="149">
        <v>2</v>
      </c>
      <c r="AA33" s="122">
        <v>12</v>
      </c>
      <c r="AB33" s="122">
        <v>0</v>
      </c>
      <c r="AC33" s="122">
        <v>16</v>
      </c>
      <c r="AZ33" s="122">
        <v>1</v>
      </c>
      <c r="BA33" s="122">
        <f>IF(AZ33=1,G33,0)</f>
        <v>0</v>
      </c>
      <c r="BB33" s="122">
        <f>IF(AZ33=2,G33,0)</f>
        <v>0</v>
      </c>
      <c r="BC33" s="122">
        <f>IF(AZ33=3,G33,0)</f>
        <v>0</v>
      </c>
      <c r="BD33" s="122">
        <f>IF(AZ33=4,G33,0)</f>
        <v>0</v>
      </c>
      <c r="BE33" s="122">
        <f>IF(AZ33=5,G33,0)</f>
        <v>0</v>
      </c>
      <c r="CZ33" s="122">
        <v>1.837</v>
      </c>
    </row>
    <row r="34" spans="1:104">
      <c r="A34" s="156"/>
      <c r="B34" s="157" t="s">
        <v>69</v>
      </c>
      <c r="C34" s="158" t="str">
        <f>CONCATENATE(B28," ",C28)</f>
        <v>63 Podlahy a podlahové konstrukce</v>
      </c>
      <c r="D34" s="156"/>
      <c r="E34" s="159"/>
      <c r="F34" s="159"/>
      <c r="G34" s="160">
        <f>SUM(G28:G33)</f>
        <v>0</v>
      </c>
      <c r="O34" s="149">
        <v>4</v>
      </c>
      <c r="BA34" s="161">
        <f>SUM(BA28:BA33)</f>
        <v>0</v>
      </c>
      <c r="BB34" s="161">
        <f>SUM(BB28:BB33)</f>
        <v>0</v>
      </c>
      <c r="BC34" s="161">
        <f>SUM(BC28:BC33)</f>
        <v>0</v>
      </c>
      <c r="BD34" s="161">
        <f>SUM(BD28:BD33)</f>
        <v>0</v>
      </c>
      <c r="BE34" s="161">
        <f>SUM(BE28:BE33)</f>
        <v>0</v>
      </c>
    </row>
    <row r="35" spans="1:104">
      <c r="A35" s="142" t="s">
        <v>65</v>
      </c>
      <c r="B35" s="143" t="s">
        <v>116</v>
      </c>
      <c r="C35" s="144" t="s">
        <v>117</v>
      </c>
      <c r="D35" s="145"/>
      <c r="E35" s="146"/>
      <c r="F35" s="146"/>
      <c r="G35" s="147"/>
      <c r="H35" s="148"/>
      <c r="I35" s="148"/>
      <c r="O35" s="149">
        <v>1</v>
      </c>
    </row>
    <row r="36" spans="1:104">
      <c r="A36" s="150">
        <v>17</v>
      </c>
      <c r="B36" s="151" t="s">
        <v>118</v>
      </c>
      <c r="C36" s="152" t="s">
        <v>119</v>
      </c>
      <c r="D36" s="153" t="s">
        <v>72</v>
      </c>
      <c r="E36" s="154">
        <v>0.88400000000000001</v>
      </c>
      <c r="F36" s="154"/>
      <c r="G36" s="155">
        <f t="shared" ref="G36:G46" si="0">E36*F36</f>
        <v>0</v>
      </c>
      <c r="O36" s="149">
        <v>2</v>
      </c>
      <c r="AA36" s="122">
        <v>12</v>
      </c>
      <c r="AB36" s="122">
        <v>0</v>
      </c>
      <c r="AC36" s="122">
        <v>17</v>
      </c>
      <c r="AZ36" s="122">
        <v>1</v>
      </c>
      <c r="BA36" s="122">
        <f t="shared" ref="BA36:BA46" si="1">IF(AZ36=1,G36,0)</f>
        <v>0</v>
      </c>
      <c r="BB36" s="122">
        <f t="shared" ref="BB36:BB46" si="2">IF(AZ36=2,G36,0)</f>
        <v>0</v>
      </c>
      <c r="BC36" s="122">
        <f t="shared" ref="BC36:BC46" si="3">IF(AZ36=3,G36,0)</f>
        <v>0</v>
      </c>
      <c r="BD36" s="122">
        <f t="shared" ref="BD36:BD46" si="4">IF(AZ36=4,G36,0)</f>
        <v>0</v>
      </c>
      <c r="BE36" s="122">
        <f t="shared" ref="BE36:BE46" si="5">IF(AZ36=5,G36,0)</f>
        <v>0</v>
      </c>
      <c r="CZ36" s="122">
        <v>1.55705</v>
      </c>
    </row>
    <row r="37" spans="1:104">
      <c r="A37" s="150">
        <v>18</v>
      </c>
      <c r="B37" s="151" t="s">
        <v>120</v>
      </c>
      <c r="C37" s="152" t="s">
        <v>121</v>
      </c>
      <c r="D37" s="153" t="s">
        <v>72</v>
      </c>
      <c r="E37" s="154">
        <v>1.4783999999999999</v>
      </c>
      <c r="F37" s="154"/>
      <c r="G37" s="155">
        <f t="shared" si="0"/>
        <v>0</v>
      </c>
      <c r="O37" s="149">
        <v>2</v>
      </c>
      <c r="AA37" s="122">
        <v>12</v>
      </c>
      <c r="AB37" s="122">
        <v>0</v>
      </c>
      <c r="AC37" s="122">
        <v>18</v>
      </c>
      <c r="AZ37" s="122">
        <v>1</v>
      </c>
      <c r="BA37" s="122">
        <f t="shared" si="1"/>
        <v>0</v>
      </c>
      <c r="BB37" s="122">
        <f t="shared" si="2"/>
        <v>0</v>
      </c>
      <c r="BC37" s="122">
        <f t="shared" si="3"/>
        <v>0</v>
      </c>
      <c r="BD37" s="122">
        <f t="shared" si="4"/>
        <v>0</v>
      </c>
      <c r="BE37" s="122">
        <f t="shared" si="5"/>
        <v>0</v>
      </c>
      <c r="CZ37" s="122">
        <v>2.27664</v>
      </c>
    </row>
    <row r="38" spans="1:104">
      <c r="A38" s="150">
        <v>19</v>
      </c>
      <c r="B38" s="151" t="s">
        <v>122</v>
      </c>
      <c r="C38" s="152" t="s">
        <v>123</v>
      </c>
      <c r="D38" s="153" t="s">
        <v>72</v>
      </c>
      <c r="E38" s="154">
        <v>1.62</v>
      </c>
      <c r="F38" s="154"/>
      <c r="G38" s="155">
        <f t="shared" si="0"/>
        <v>0</v>
      </c>
      <c r="O38" s="149">
        <v>2</v>
      </c>
      <c r="AA38" s="122">
        <v>12</v>
      </c>
      <c r="AB38" s="122">
        <v>0</v>
      </c>
      <c r="AC38" s="122">
        <v>19</v>
      </c>
      <c r="AZ38" s="122">
        <v>1</v>
      </c>
      <c r="BA38" s="122">
        <f t="shared" si="1"/>
        <v>0</v>
      </c>
      <c r="BB38" s="122">
        <f t="shared" si="2"/>
        <v>0</v>
      </c>
      <c r="BC38" s="122">
        <f t="shared" si="3"/>
        <v>0</v>
      </c>
      <c r="BD38" s="122">
        <f t="shared" si="4"/>
        <v>0</v>
      </c>
      <c r="BE38" s="122">
        <f t="shared" si="5"/>
        <v>0</v>
      </c>
      <c r="CZ38" s="122">
        <v>0</v>
      </c>
    </row>
    <row r="39" spans="1:104">
      <c r="A39" s="150">
        <v>20</v>
      </c>
      <c r="B39" s="151" t="s">
        <v>124</v>
      </c>
      <c r="C39" s="152" t="s">
        <v>125</v>
      </c>
      <c r="D39" s="153" t="s">
        <v>84</v>
      </c>
      <c r="E39" s="154">
        <v>2</v>
      </c>
      <c r="F39" s="154"/>
      <c r="G39" s="155">
        <f t="shared" si="0"/>
        <v>0</v>
      </c>
      <c r="O39" s="149">
        <v>2</v>
      </c>
      <c r="AA39" s="122">
        <v>12</v>
      </c>
      <c r="AB39" s="122">
        <v>0</v>
      </c>
      <c r="AC39" s="122">
        <v>20</v>
      </c>
      <c r="AZ39" s="122">
        <v>1</v>
      </c>
      <c r="BA39" s="122">
        <f t="shared" si="1"/>
        <v>0</v>
      </c>
      <c r="BB39" s="122">
        <f t="shared" si="2"/>
        <v>0</v>
      </c>
      <c r="BC39" s="122">
        <f t="shared" si="3"/>
        <v>0</v>
      </c>
      <c r="BD39" s="122">
        <f t="shared" si="4"/>
        <v>0</v>
      </c>
      <c r="BE39" s="122">
        <f t="shared" si="5"/>
        <v>0</v>
      </c>
      <c r="CZ39" s="122">
        <v>4.6800000000000001E-3</v>
      </c>
    </row>
    <row r="40" spans="1:104">
      <c r="A40" s="150">
        <v>21</v>
      </c>
      <c r="B40" s="151" t="s">
        <v>126</v>
      </c>
      <c r="C40" s="152" t="s">
        <v>127</v>
      </c>
      <c r="D40" s="153" t="s">
        <v>84</v>
      </c>
      <c r="E40" s="154">
        <v>1</v>
      </c>
      <c r="F40" s="154"/>
      <c r="G40" s="155">
        <f t="shared" si="0"/>
        <v>0</v>
      </c>
      <c r="O40" s="149">
        <v>2</v>
      </c>
      <c r="AA40" s="122">
        <v>12</v>
      </c>
      <c r="AB40" s="122">
        <v>0</v>
      </c>
      <c r="AC40" s="122">
        <v>21</v>
      </c>
      <c r="AZ40" s="122">
        <v>1</v>
      </c>
      <c r="BA40" s="122">
        <f t="shared" si="1"/>
        <v>0</v>
      </c>
      <c r="BB40" s="122">
        <f t="shared" si="2"/>
        <v>0</v>
      </c>
      <c r="BC40" s="122">
        <f t="shared" si="3"/>
        <v>0</v>
      </c>
      <c r="BD40" s="122">
        <f t="shared" si="4"/>
        <v>0</v>
      </c>
      <c r="BE40" s="122">
        <f t="shared" si="5"/>
        <v>0</v>
      </c>
      <c r="CZ40" s="122">
        <v>7.0200000000000002E-3</v>
      </c>
    </row>
    <row r="41" spans="1:104">
      <c r="A41" s="150">
        <v>22</v>
      </c>
      <c r="B41" s="151" t="s">
        <v>128</v>
      </c>
      <c r="C41" s="152" t="s">
        <v>129</v>
      </c>
      <c r="D41" s="153" t="s">
        <v>84</v>
      </c>
      <c r="E41" s="154">
        <v>1</v>
      </c>
      <c r="F41" s="154"/>
      <c r="G41" s="155">
        <f t="shared" si="0"/>
        <v>0</v>
      </c>
      <c r="O41" s="149">
        <v>2</v>
      </c>
      <c r="AA41" s="122">
        <v>12</v>
      </c>
      <c r="AB41" s="122">
        <v>1</v>
      </c>
      <c r="AC41" s="122">
        <v>22</v>
      </c>
      <c r="AZ41" s="122">
        <v>1</v>
      </c>
      <c r="BA41" s="122">
        <f t="shared" si="1"/>
        <v>0</v>
      </c>
      <c r="BB41" s="122">
        <f t="shared" si="2"/>
        <v>0</v>
      </c>
      <c r="BC41" s="122">
        <f t="shared" si="3"/>
        <v>0</v>
      </c>
      <c r="BD41" s="122">
        <f t="shared" si="4"/>
        <v>0</v>
      </c>
      <c r="BE41" s="122">
        <f t="shared" si="5"/>
        <v>0</v>
      </c>
      <c r="CZ41" s="122">
        <v>1.0500000000000001E-2</v>
      </c>
    </row>
    <row r="42" spans="1:104">
      <c r="A42" s="150">
        <v>23</v>
      </c>
      <c r="B42" s="151" t="s">
        <v>130</v>
      </c>
      <c r="C42" s="152" t="s">
        <v>131</v>
      </c>
      <c r="D42" s="153" t="s">
        <v>84</v>
      </c>
      <c r="E42" s="154">
        <v>1</v>
      </c>
      <c r="F42" s="154"/>
      <c r="G42" s="155">
        <f t="shared" si="0"/>
        <v>0</v>
      </c>
      <c r="O42" s="149">
        <v>2</v>
      </c>
      <c r="AA42" s="122">
        <v>12</v>
      </c>
      <c r="AB42" s="122">
        <v>1</v>
      </c>
      <c r="AC42" s="122">
        <v>23</v>
      </c>
      <c r="AZ42" s="122">
        <v>1</v>
      </c>
      <c r="BA42" s="122">
        <f t="shared" si="1"/>
        <v>0</v>
      </c>
      <c r="BB42" s="122">
        <f t="shared" si="2"/>
        <v>0</v>
      </c>
      <c r="BC42" s="122">
        <f t="shared" si="3"/>
        <v>0</v>
      </c>
      <c r="BD42" s="122">
        <f t="shared" si="4"/>
        <v>0</v>
      </c>
      <c r="BE42" s="122">
        <f t="shared" si="5"/>
        <v>0</v>
      </c>
      <c r="CZ42" s="122">
        <v>1.43E-2</v>
      </c>
    </row>
    <row r="43" spans="1:104">
      <c r="A43" s="150">
        <v>24</v>
      </c>
      <c r="B43" s="151" t="s">
        <v>132</v>
      </c>
      <c r="C43" s="152" t="s">
        <v>133</v>
      </c>
      <c r="D43" s="153" t="s">
        <v>84</v>
      </c>
      <c r="E43" s="154">
        <v>1</v>
      </c>
      <c r="F43" s="154"/>
      <c r="G43" s="155">
        <f t="shared" si="0"/>
        <v>0</v>
      </c>
      <c r="O43" s="149">
        <v>2</v>
      </c>
      <c r="AA43" s="122">
        <v>12</v>
      </c>
      <c r="AB43" s="122">
        <v>1</v>
      </c>
      <c r="AC43" s="122">
        <v>24</v>
      </c>
      <c r="AZ43" s="122">
        <v>1</v>
      </c>
      <c r="BA43" s="122">
        <f t="shared" si="1"/>
        <v>0</v>
      </c>
      <c r="BB43" s="122">
        <f t="shared" si="2"/>
        <v>0</v>
      </c>
      <c r="BC43" s="122">
        <f t="shared" si="3"/>
        <v>0</v>
      </c>
      <c r="BD43" s="122">
        <f t="shared" si="4"/>
        <v>0</v>
      </c>
      <c r="BE43" s="122">
        <f t="shared" si="5"/>
        <v>0</v>
      </c>
      <c r="CZ43" s="122">
        <v>0.16200000000000001</v>
      </c>
    </row>
    <row r="44" spans="1:104" ht="22.5">
      <c r="A44" s="150">
        <v>25</v>
      </c>
      <c r="B44" s="151" t="s">
        <v>134</v>
      </c>
      <c r="C44" s="152" t="s">
        <v>135</v>
      </c>
      <c r="D44" s="153" t="s">
        <v>68</v>
      </c>
      <c r="E44" s="154">
        <v>2</v>
      </c>
      <c r="F44" s="154"/>
      <c r="G44" s="155">
        <f t="shared" si="0"/>
        <v>0</v>
      </c>
      <c r="O44" s="149">
        <v>2</v>
      </c>
      <c r="AA44" s="122">
        <v>12</v>
      </c>
      <c r="AB44" s="122">
        <v>0</v>
      </c>
      <c r="AC44" s="122">
        <v>25</v>
      </c>
      <c r="AZ44" s="122">
        <v>1</v>
      </c>
      <c r="BA44" s="122">
        <f t="shared" si="1"/>
        <v>0</v>
      </c>
      <c r="BB44" s="122">
        <f t="shared" si="2"/>
        <v>0</v>
      </c>
      <c r="BC44" s="122">
        <f t="shared" si="3"/>
        <v>0</v>
      </c>
      <c r="BD44" s="122">
        <f t="shared" si="4"/>
        <v>0</v>
      </c>
      <c r="BE44" s="122">
        <f t="shared" si="5"/>
        <v>0</v>
      </c>
      <c r="CZ44" s="122">
        <v>0.2</v>
      </c>
    </row>
    <row r="45" spans="1:104">
      <c r="A45" s="150">
        <v>26</v>
      </c>
      <c r="B45" s="151" t="s">
        <v>136</v>
      </c>
      <c r="C45" s="152" t="s">
        <v>137</v>
      </c>
      <c r="D45" s="153" t="s">
        <v>138</v>
      </c>
      <c r="E45" s="154">
        <v>192</v>
      </c>
      <c r="F45" s="154"/>
      <c r="G45" s="155">
        <f t="shared" si="0"/>
        <v>0</v>
      </c>
      <c r="O45" s="149">
        <v>2</v>
      </c>
      <c r="AA45" s="122">
        <v>12</v>
      </c>
      <c r="AB45" s="122">
        <v>0</v>
      </c>
      <c r="AC45" s="122">
        <v>26</v>
      </c>
      <c r="AZ45" s="122">
        <v>1</v>
      </c>
      <c r="BA45" s="122">
        <f t="shared" si="1"/>
        <v>0</v>
      </c>
      <c r="BB45" s="122">
        <f t="shared" si="2"/>
        <v>0</v>
      </c>
      <c r="BC45" s="122">
        <f t="shared" si="3"/>
        <v>0</v>
      </c>
      <c r="BD45" s="122">
        <f t="shared" si="4"/>
        <v>0</v>
      </c>
      <c r="BE45" s="122">
        <f t="shared" si="5"/>
        <v>0</v>
      </c>
      <c r="CZ45" s="122">
        <v>3.0000000000000001E-3</v>
      </c>
    </row>
    <row r="46" spans="1:104">
      <c r="A46" s="150">
        <v>27</v>
      </c>
      <c r="B46" s="151" t="s">
        <v>139</v>
      </c>
      <c r="C46" s="152" t="s">
        <v>140</v>
      </c>
      <c r="D46" s="153" t="s">
        <v>72</v>
      </c>
      <c r="E46" s="154">
        <v>3.2</v>
      </c>
      <c r="F46" s="154"/>
      <c r="G46" s="155">
        <f t="shared" si="0"/>
        <v>0</v>
      </c>
      <c r="O46" s="149">
        <v>2</v>
      </c>
      <c r="AA46" s="122">
        <v>12</v>
      </c>
      <c r="AB46" s="122">
        <v>0</v>
      </c>
      <c r="AC46" s="122">
        <v>27</v>
      </c>
      <c r="AZ46" s="122">
        <v>1</v>
      </c>
      <c r="BA46" s="122">
        <f t="shared" si="1"/>
        <v>0</v>
      </c>
      <c r="BB46" s="122">
        <f t="shared" si="2"/>
        <v>0</v>
      </c>
      <c r="BC46" s="122">
        <f t="shared" si="3"/>
        <v>0</v>
      </c>
      <c r="BD46" s="122">
        <f t="shared" si="4"/>
        <v>0</v>
      </c>
      <c r="BE46" s="122">
        <f t="shared" si="5"/>
        <v>0</v>
      </c>
      <c r="CZ46" s="122">
        <v>1.7</v>
      </c>
    </row>
    <row r="47" spans="1:104">
      <c r="A47" s="156"/>
      <c r="B47" s="157" t="s">
        <v>69</v>
      </c>
      <c r="C47" s="158" t="str">
        <f>CONCATENATE(B35," ",C35)</f>
        <v>8 Trubní vedení</v>
      </c>
      <c r="D47" s="156"/>
      <c r="E47" s="159"/>
      <c r="F47" s="159"/>
      <c r="G47" s="160">
        <f>SUM(G35:G46)</f>
        <v>0</v>
      </c>
      <c r="O47" s="149">
        <v>4</v>
      </c>
      <c r="BA47" s="161">
        <f>SUM(BA35:BA46)</f>
        <v>0</v>
      </c>
      <c r="BB47" s="161">
        <f>SUM(BB35:BB46)</f>
        <v>0</v>
      </c>
      <c r="BC47" s="161">
        <f>SUM(BC35:BC46)</f>
        <v>0</v>
      </c>
      <c r="BD47" s="161">
        <f>SUM(BD35:BD46)</f>
        <v>0</v>
      </c>
      <c r="BE47" s="161">
        <f>SUM(BE35:BE46)</f>
        <v>0</v>
      </c>
    </row>
    <row r="48" spans="1:104">
      <c r="A48" s="142" t="s">
        <v>65</v>
      </c>
      <c r="B48" s="143" t="s">
        <v>141</v>
      </c>
      <c r="C48" s="144" t="s">
        <v>142</v>
      </c>
      <c r="D48" s="145"/>
      <c r="E48" s="146"/>
      <c r="F48" s="146"/>
      <c r="G48" s="147"/>
      <c r="H48" s="148"/>
      <c r="I48" s="148"/>
      <c r="O48" s="149">
        <v>1</v>
      </c>
    </row>
    <row r="49" spans="1:104" ht="22.5">
      <c r="A49" s="150">
        <v>28</v>
      </c>
      <c r="B49" s="151" t="s">
        <v>143</v>
      </c>
      <c r="C49" s="152" t="s">
        <v>144</v>
      </c>
      <c r="D49" s="153" t="s">
        <v>138</v>
      </c>
      <c r="E49" s="154">
        <v>38.5</v>
      </c>
      <c r="F49" s="154"/>
      <c r="G49" s="155">
        <f t="shared" ref="G49:G58" si="6">E49*F49</f>
        <v>0</v>
      </c>
      <c r="O49" s="149">
        <v>2</v>
      </c>
      <c r="AA49" s="122">
        <v>12</v>
      </c>
      <c r="AB49" s="122">
        <v>0</v>
      </c>
      <c r="AC49" s="122">
        <v>28</v>
      </c>
      <c r="AZ49" s="122">
        <v>1</v>
      </c>
      <c r="BA49" s="122">
        <f t="shared" ref="BA49:BA58" si="7">IF(AZ49=1,G49,0)</f>
        <v>0</v>
      </c>
      <c r="BB49" s="122">
        <f t="shared" ref="BB49:BB58" si="8">IF(AZ49=2,G49,0)</f>
        <v>0</v>
      </c>
      <c r="BC49" s="122">
        <f t="shared" ref="BC49:BC58" si="9">IF(AZ49=3,G49,0)</f>
        <v>0</v>
      </c>
      <c r="BD49" s="122">
        <f t="shared" ref="BD49:BD58" si="10">IF(AZ49=4,G49,0)</f>
        <v>0</v>
      </c>
      <c r="BE49" s="122">
        <f t="shared" ref="BE49:BE58" si="11">IF(AZ49=5,G49,0)</f>
        <v>0</v>
      </c>
      <c r="CZ49" s="122">
        <v>2.3700000000000001E-3</v>
      </c>
    </row>
    <row r="50" spans="1:104">
      <c r="A50" s="150">
        <v>29</v>
      </c>
      <c r="B50" s="151" t="s">
        <v>145</v>
      </c>
      <c r="C50" s="152" t="s">
        <v>146</v>
      </c>
      <c r="D50" s="153" t="s">
        <v>72</v>
      </c>
      <c r="E50" s="154">
        <v>46.2</v>
      </c>
      <c r="F50" s="154"/>
      <c r="G50" s="155">
        <f t="shared" si="6"/>
        <v>0</v>
      </c>
      <c r="O50" s="149">
        <v>2</v>
      </c>
      <c r="AA50" s="122">
        <v>12</v>
      </c>
      <c r="AB50" s="122">
        <v>0</v>
      </c>
      <c r="AC50" s="122">
        <v>29</v>
      </c>
      <c r="AZ50" s="122">
        <v>1</v>
      </c>
      <c r="BA50" s="122">
        <f t="shared" si="7"/>
        <v>0</v>
      </c>
      <c r="BB50" s="122">
        <f t="shared" si="8"/>
        <v>0</v>
      </c>
      <c r="BC50" s="122">
        <f t="shared" si="9"/>
        <v>0</v>
      </c>
      <c r="BD50" s="122">
        <f t="shared" si="10"/>
        <v>0</v>
      </c>
      <c r="BE50" s="122">
        <f t="shared" si="11"/>
        <v>0</v>
      </c>
      <c r="CZ50" s="122">
        <v>0</v>
      </c>
    </row>
    <row r="51" spans="1:104">
      <c r="A51" s="150">
        <v>30</v>
      </c>
      <c r="B51" s="151" t="s">
        <v>147</v>
      </c>
      <c r="C51" s="152" t="s">
        <v>148</v>
      </c>
      <c r="D51" s="153" t="s">
        <v>72</v>
      </c>
      <c r="E51" s="154">
        <v>2.9</v>
      </c>
      <c r="F51" s="154"/>
      <c r="G51" s="155">
        <f t="shared" si="6"/>
        <v>0</v>
      </c>
      <c r="O51" s="149">
        <v>2</v>
      </c>
      <c r="AA51" s="122">
        <v>12</v>
      </c>
      <c r="AB51" s="122">
        <v>0</v>
      </c>
      <c r="AC51" s="122">
        <v>30</v>
      </c>
      <c r="AZ51" s="122">
        <v>1</v>
      </c>
      <c r="BA51" s="122">
        <f t="shared" si="7"/>
        <v>0</v>
      </c>
      <c r="BB51" s="122">
        <f t="shared" si="8"/>
        <v>0</v>
      </c>
      <c r="BC51" s="122">
        <f t="shared" si="9"/>
        <v>0</v>
      </c>
      <c r="BD51" s="122">
        <f t="shared" si="10"/>
        <v>0</v>
      </c>
      <c r="BE51" s="122">
        <f t="shared" si="11"/>
        <v>0</v>
      </c>
      <c r="CZ51" s="122">
        <v>1.1322000000000001</v>
      </c>
    </row>
    <row r="52" spans="1:104" ht="22.5">
      <c r="A52" s="150">
        <v>31</v>
      </c>
      <c r="B52" s="151" t="s">
        <v>139</v>
      </c>
      <c r="C52" s="152" t="s">
        <v>149</v>
      </c>
      <c r="D52" s="153" t="s">
        <v>72</v>
      </c>
      <c r="E52" s="154">
        <v>8.6</v>
      </c>
      <c r="F52" s="154"/>
      <c r="G52" s="155">
        <f t="shared" si="6"/>
        <v>0</v>
      </c>
      <c r="O52" s="149">
        <v>2</v>
      </c>
      <c r="AA52" s="122">
        <v>12</v>
      </c>
      <c r="AB52" s="122">
        <v>0</v>
      </c>
      <c r="AC52" s="122">
        <v>31</v>
      </c>
      <c r="AZ52" s="122">
        <v>1</v>
      </c>
      <c r="BA52" s="122">
        <f t="shared" si="7"/>
        <v>0</v>
      </c>
      <c r="BB52" s="122">
        <f t="shared" si="8"/>
        <v>0</v>
      </c>
      <c r="BC52" s="122">
        <f t="shared" si="9"/>
        <v>0</v>
      </c>
      <c r="BD52" s="122">
        <f t="shared" si="10"/>
        <v>0</v>
      </c>
      <c r="BE52" s="122">
        <f t="shared" si="11"/>
        <v>0</v>
      </c>
      <c r="CZ52" s="122">
        <v>1.7</v>
      </c>
    </row>
    <row r="53" spans="1:104">
      <c r="A53" s="150">
        <v>32</v>
      </c>
      <c r="B53" s="151" t="s">
        <v>150</v>
      </c>
      <c r="C53" s="152" t="s">
        <v>151</v>
      </c>
      <c r="D53" s="153" t="s">
        <v>72</v>
      </c>
      <c r="E53" s="154">
        <v>34.700000000000003</v>
      </c>
      <c r="F53" s="154"/>
      <c r="G53" s="155">
        <f t="shared" si="6"/>
        <v>0</v>
      </c>
      <c r="O53" s="149">
        <v>2</v>
      </c>
      <c r="AA53" s="122">
        <v>12</v>
      </c>
      <c r="AB53" s="122">
        <v>0</v>
      </c>
      <c r="AC53" s="122">
        <v>32</v>
      </c>
      <c r="AZ53" s="122">
        <v>1</v>
      </c>
      <c r="BA53" s="122">
        <f t="shared" si="7"/>
        <v>0</v>
      </c>
      <c r="BB53" s="122">
        <f t="shared" si="8"/>
        <v>0</v>
      </c>
      <c r="BC53" s="122">
        <f t="shared" si="9"/>
        <v>0</v>
      </c>
      <c r="BD53" s="122">
        <f t="shared" si="10"/>
        <v>0</v>
      </c>
      <c r="BE53" s="122">
        <f t="shared" si="11"/>
        <v>0</v>
      </c>
      <c r="CZ53" s="122">
        <v>0</v>
      </c>
    </row>
    <row r="54" spans="1:104">
      <c r="A54" s="150">
        <v>33</v>
      </c>
      <c r="B54" s="151" t="s">
        <v>152</v>
      </c>
      <c r="C54" s="152" t="s">
        <v>153</v>
      </c>
      <c r="D54" s="153" t="s">
        <v>77</v>
      </c>
      <c r="E54" s="154">
        <v>102.7</v>
      </c>
      <c r="F54" s="154"/>
      <c r="G54" s="155">
        <f t="shared" si="6"/>
        <v>0</v>
      </c>
      <c r="O54" s="149">
        <v>2</v>
      </c>
      <c r="AA54" s="122">
        <v>12</v>
      </c>
      <c r="AB54" s="122">
        <v>0</v>
      </c>
      <c r="AC54" s="122">
        <v>33</v>
      </c>
      <c r="AZ54" s="122">
        <v>1</v>
      </c>
      <c r="BA54" s="122">
        <f t="shared" si="7"/>
        <v>0</v>
      </c>
      <c r="BB54" s="122">
        <f t="shared" si="8"/>
        <v>0</v>
      </c>
      <c r="BC54" s="122">
        <f t="shared" si="9"/>
        <v>0</v>
      </c>
      <c r="BD54" s="122">
        <f t="shared" si="10"/>
        <v>0</v>
      </c>
      <c r="BE54" s="122">
        <f t="shared" si="11"/>
        <v>0</v>
      </c>
      <c r="CZ54" s="122">
        <v>8.5999999999999998E-4</v>
      </c>
    </row>
    <row r="55" spans="1:104">
      <c r="A55" s="150">
        <v>34</v>
      </c>
      <c r="B55" s="151" t="s">
        <v>154</v>
      </c>
      <c r="C55" s="152" t="s">
        <v>155</v>
      </c>
      <c r="D55" s="153" t="s">
        <v>77</v>
      </c>
      <c r="E55" s="154">
        <v>102.7</v>
      </c>
      <c r="F55" s="154"/>
      <c r="G55" s="155">
        <f t="shared" si="6"/>
        <v>0</v>
      </c>
      <c r="O55" s="149">
        <v>2</v>
      </c>
      <c r="AA55" s="122">
        <v>12</v>
      </c>
      <c r="AB55" s="122">
        <v>0</v>
      </c>
      <c r="AC55" s="122">
        <v>34</v>
      </c>
      <c r="AZ55" s="122">
        <v>1</v>
      </c>
      <c r="BA55" s="122">
        <f t="shared" si="7"/>
        <v>0</v>
      </c>
      <c r="BB55" s="122">
        <f t="shared" si="8"/>
        <v>0</v>
      </c>
      <c r="BC55" s="122">
        <f t="shared" si="9"/>
        <v>0</v>
      </c>
      <c r="BD55" s="122">
        <f t="shared" si="10"/>
        <v>0</v>
      </c>
      <c r="BE55" s="122">
        <f t="shared" si="11"/>
        <v>0</v>
      </c>
      <c r="CZ55" s="122">
        <v>0</v>
      </c>
    </row>
    <row r="56" spans="1:104">
      <c r="A56" s="150">
        <v>35</v>
      </c>
      <c r="B56" s="151" t="s">
        <v>156</v>
      </c>
      <c r="C56" s="152" t="s">
        <v>157</v>
      </c>
      <c r="D56" s="153" t="s">
        <v>84</v>
      </c>
      <c r="E56" s="154">
        <v>3</v>
      </c>
      <c r="F56" s="154"/>
      <c r="G56" s="155">
        <f t="shared" si="6"/>
        <v>0</v>
      </c>
      <c r="O56" s="149">
        <v>2</v>
      </c>
      <c r="AA56" s="122">
        <v>12</v>
      </c>
      <c r="AB56" s="122">
        <v>0</v>
      </c>
      <c r="AC56" s="122">
        <v>35</v>
      </c>
      <c r="AZ56" s="122">
        <v>1</v>
      </c>
      <c r="BA56" s="122">
        <f t="shared" si="7"/>
        <v>0</v>
      </c>
      <c r="BB56" s="122">
        <f t="shared" si="8"/>
        <v>0</v>
      </c>
      <c r="BC56" s="122">
        <f t="shared" si="9"/>
        <v>0</v>
      </c>
      <c r="BD56" s="122">
        <f t="shared" si="10"/>
        <v>0</v>
      </c>
      <c r="BE56" s="122">
        <f t="shared" si="11"/>
        <v>0</v>
      </c>
      <c r="CZ56" s="122">
        <v>2.0224299999999999</v>
      </c>
    </row>
    <row r="57" spans="1:104" ht="22.5">
      <c r="A57" s="150">
        <v>36</v>
      </c>
      <c r="B57" s="151" t="s">
        <v>158</v>
      </c>
      <c r="C57" s="152" t="s">
        <v>499</v>
      </c>
      <c r="D57" s="153" t="s">
        <v>84</v>
      </c>
      <c r="E57" s="154">
        <v>1</v>
      </c>
      <c r="F57" s="154"/>
      <c r="G57" s="155">
        <f t="shared" si="6"/>
        <v>0</v>
      </c>
      <c r="O57" s="149">
        <v>2</v>
      </c>
      <c r="AA57" s="122">
        <v>12</v>
      </c>
      <c r="AB57" s="122">
        <v>0</v>
      </c>
      <c r="AC57" s="122">
        <v>36</v>
      </c>
      <c r="AZ57" s="122">
        <v>1</v>
      </c>
      <c r="BA57" s="122">
        <f t="shared" si="7"/>
        <v>0</v>
      </c>
      <c r="BB57" s="122">
        <f t="shared" si="8"/>
        <v>0</v>
      </c>
      <c r="BC57" s="122">
        <f t="shared" si="9"/>
        <v>0</v>
      </c>
      <c r="BD57" s="122">
        <f t="shared" si="10"/>
        <v>0</v>
      </c>
      <c r="BE57" s="122">
        <f t="shared" si="11"/>
        <v>0</v>
      </c>
      <c r="CZ57" s="122">
        <v>0.41052</v>
      </c>
    </row>
    <row r="58" spans="1:104" ht="22.5">
      <c r="A58" s="150">
        <v>37</v>
      </c>
      <c r="B58" s="151" t="s">
        <v>160</v>
      </c>
      <c r="C58" s="152" t="s">
        <v>161</v>
      </c>
      <c r="D58" s="153" t="s">
        <v>84</v>
      </c>
      <c r="E58" s="154">
        <v>3</v>
      </c>
      <c r="F58" s="154"/>
      <c r="G58" s="155">
        <f t="shared" si="6"/>
        <v>0</v>
      </c>
      <c r="O58" s="149">
        <v>2</v>
      </c>
      <c r="AA58" s="122">
        <v>12</v>
      </c>
      <c r="AB58" s="122">
        <v>0</v>
      </c>
      <c r="AC58" s="122">
        <v>37</v>
      </c>
      <c r="AZ58" s="122">
        <v>1</v>
      </c>
      <c r="BA58" s="122">
        <f t="shared" si="7"/>
        <v>0</v>
      </c>
      <c r="BB58" s="122">
        <f t="shared" si="8"/>
        <v>0</v>
      </c>
      <c r="BC58" s="122">
        <f t="shared" si="9"/>
        <v>0</v>
      </c>
      <c r="BD58" s="122">
        <f t="shared" si="10"/>
        <v>0</v>
      </c>
      <c r="BE58" s="122">
        <f t="shared" si="11"/>
        <v>0</v>
      </c>
      <c r="CZ58" s="122">
        <v>0.13102</v>
      </c>
    </row>
    <row r="59" spans="1:104">
      <c r="A59" s="156"/>
      <c r="B59" s="157" t="s">
        <v>69</v>
      </c>
      <c r="C59" s="158" t="str">
        <f>CONCATENATE(B48," ",C48)</f>
        <v>81 Venkovní rozvody ZTI</v>
      </c>
      <c r="D59" s="156"/>
      <c r="E59" s="159"/>
      <c r="F59" s="159"/>
      <c r="G59" s="160">
        <f>SUM(G48:G58)</f>
        <v>0</v>
      </c>
      <c r="O59" s="149">
        <v>4</v>
      </c>
      <c r="BA59" s="161">
        <f>SUM(BA48:BA58)</f>
        <v>0</v>
      </c>
      <c r="BB59" s="161">
        <f>SUM(BB48:BB58)</f>
        <v>0</v>
      </c>
      <c r="BC59" s="161">
        <f>SUM(BC48:BC58)</f>
        <v>0</v>
      </c>
      <c r="BD59" s="161">
        <f>SUM(BD48:BD58)</f>
        <v>0</v>
      </c>
      <c r="BE59" s="161">
        <f>SUM(BE48:BE58)</f>
        <v>0</v>
      </c>
    </row>
    <row r="60" spans="1:104">
      <c r="A60" s="142" t="s">
        <v>65</v>
      </c>
      <c r="B60" s="143" t="s">
        <v>162</v>
      </c>
      <c r="C60" s="144" t="s">
        <v>163</v>
      </c>
      <c r="D60" s="145"/>
      <c r="E60" s="146"/>
      <c r="F60" s="146"/>
      <c r="G60" s="147"/>
      <c r="H60" s="148"/>
      <c r="I60" s="148"/>
      <c r="O60" s="149">
        <v>1</v>
      </c>
    </row>
    <row r="61" spans="1:104">
      <c r="A61" s="150">
        <v>38</v>
      </c>
      <c r="B61" s="151" t="s">
        <v>164</v>
      </c>
      <c r="C61" s="152" t="s">
        <v>165</v>
      </c>
      <c r="D61" s="153" t="s">
        <v>77</v>
      </c>
      <c r="E61" s="154">
        <v>294.39</v>
      </c>
      <c r="F61" s="154"/>
      <c r="G61" s="155">
        <f>E61*F61</f>
        <v>0</v>
      </c>
      <c r="O61" s="149">
        <v>2</v>
      </c>
      <c r="AA61" s="122">
        <v>12</v>
      </c>
      <c r="AB61" s="122">
        <v>0</v>
      </c>
      <c r="AC61" s="122">
        <v>38</v>
      </c>
      <c r="AZ61" s="122">
        <v>1</v>
      </c>
      <c r="BA61" s="122">
        <f>IF(AZ61=1,G61,0)</f>
        <v>0</v>
      </c>
      <c r="BB61" s="122">
        <f>IF(AZ61=2,G61,0)</f>
        <v>0</v>
      </c>
      <c r="BC61" s="122">
        <f>IF(AZ61=3,G61,0)</f>
        <v>0</v>
      </c>
      <c r="BD61" s="122">
        <f>IF(AZ61=4,G61,0)</f>
        <v>0</v>
      </c>
      <c r="BE61" s="122">
        <f>IF(AZ61=5,G61,0)</f>
        <v>0</v>
      </c>
      <c r="CZ61" s="122">
        <v>1.2099999999999999E-3</v>
      </c>
    </row>
    <row r="62" spans="1:104">
      <c r="A62" s="156"/>
      <c r="B62" s="157" t="s">
        <v>69</v>
      </c>
      <c r="C62" s="158" t="str">
        <f>CONCATENATE(B60," ",C60)</f>
        <v>94 Lešení a stavební výtahy</v>
      </c>
      <c r="D62" s="156"/>
      <c r="E62" s="159"/>
      <c r="F62" s="159"/>
      <c r="G62" s="160">
        <f>SUM(G60:G61)</f>
        <v>0</v>
      </c>
      <c r="O62" s="149">
        <v>4</v>
      </c>
      <c r="BA62" s="161">
        <f>SUM(BA60:BA61)</f>
        <v>0</v>
      </c>
      <c r="BB62" s="161">
        <f>SUM(BB60:BB61)</f>
        <v>0</v>
      </c>
      <c r="BC62" s="161">
        <f>SUM(BC60:BC61)</f>
        <v>0</v>
      </c>
      <c r="BD62" s="161">
        <f>SUM(BD60:BD61)</f>
        <v>0</v>
      </c>
      <c r="BE62" s="161">
        <f>SUM(BE60:BE61)</f>
        <v>0</v>
      </c>
    </row>
    <row r="63" spans="1:104">
      <c r="A63" s="142" t="s">
        <v>65</v>
      </c>
      <c r="B63" s="143" t="s">
        <v>166</v>
      </c>
      <c r="C63" s="144" t="s">
        <v>167</v>
      </c>
      <c r="D63" s="145"/>
      <c r="E63" s="146"/>
      <c r="F63" s="146"/>
      <c r="G63" s="147"/>
      <c r="H63" s="148"/>
      <c r="I63" s="148"/>
      <c r="O63" s="149">
        <v>1</v>
      </c>
    </row>
    <row r="64" spans="1:104">
      <c r="A64" s="150">
        <v>39</v>
      </c>
      <c r="B64" s="151" t="s">
        <v>168</v>
      </c>
      <c r="C64" s="152" t="s">
        <v>169</v>
      </c>
      <c r="D64" s="153" t="s">
        <v>77</v>
      </c>
      <c r="E64" s="154">
        <v>307.44</v>
      </c>
      <c r="F64" s="154"/>
      <c r="G64" s="155">
        <f t="shared" ref="G64:G71" si="12">E64*F64</f>
        <v>0</v>
      </c>
      <c r="O64" s="149">
        <v>2</v>
      </c>
      <c r="AA64" s="122">
        <v>12</v>
      </c>
      <c r="AB64" s="122">
        <v>0</v>
      </c>
      <c r="AC64" s="122">
        <v>39</v>
      </c>
      <c r="AZ64" s="122">
        <v>1</v>
      </c>
      <c r="BA64" s="122">
        <f t="shared" ref="BA64:BA71" si="13">IF(AZ64=1,G64,0)</f>
        <v>0</v>
      </c>
      <c r="BB64" s="122">
        <f t="shared" ref="BB64:BB71" si="14">IF(AZ64=2,G64,0)</f>
        <v>0</v>
      </c>
      <c r="BC64" s="122">
        <f t="shared" ref="BC64:BC71" si="15">IF(AZ64=3,G64,0)</f>
        <v>0</v>
      </c>
      <c r="BD64" s="122">
        <f t="shared" ref="BD64:BD71" si="16">IF(AZ64=4,G64,0)</f>
        <v>0</v>
      </c>
      <c r="BE64" s="122">
        <f t="shared" ref="BE64:BE71" si="17">IF(AZ64=5,G64,0)</f>
        <v>0</v>
      </c>
      <c r="CZ64" s="122">
        <v>4.0000000000000003E-5</v>
      </c>
    </row>
    <row r="65" spans="1:104">
      <c r="A65" s="150">
        <v>40</v>
      </c>
      <c r="B65" s="151" t="s">
        <v>170</v>
      </c>
      <c r="C65" s="152" t="s">
        <v>171</v>
      </c>
      <c r="D65" s="153" t="s">
        <v>68</v>
      </c>
      <c r="E65" s="154">
        <v>10</v>
      </c>
      <c r="F65" s="154"/>
      <c r="G65" s="155">
        <f t="shared" si="12"/>
        <v>0</v>
      </c>
      <c r="O65" s="149">
        <v>2</v>
      </c>
      <c r="AA65" s="122">
        <v>12</v>
      </c>
      <c r="AB65" s="122">
        <v>0</v>
      </c>
      <c r="AC65" s="122">
        <v>40</v>
      </c>
      <c r="AZ65" s="122">
        <v>1</v>
      </c>
      <c r="BA65" s="122">
        <f t="shared" si="13"/>
        <v>0</v>
      </c>
      <c r="BB65" s="122">
        <f t="shared" si="14"/>
        <v>0</v>
      </c>
      <c r="BC65" s="122">
        <f t="shared" si="15"/>
        <v>0</v>
      </c>
      <c r="BD65" s="122">
        <f t="shared" si="16"/>
        <v>0</v>
      </c>
      <c r="BE65" s="122">
        <f t="shared" si="17"/>
        <v>0</v>
      </c>
      <c r="CZ65" s="122">
        <v>0</v>
      </c>
    </row>
    <row r="66" spans="1:104" ht="22.5">
      <c r="A66" s="150">
        <v>41</v>
      </c>
      <c r="B66" s="151" t="s">
        <v>172</v>
      </c>
      <c r="C66" s="152" t="s">
        <v>173</v>
      </c>
      <c r="D66" s="153" t="s">
        <v>84</v>
      </c>
      <c r="E66" s="154">
        <v>13</v>
      </c>
      <c r="F66" s="154"/>
      <c r="G66" s="155">
        <f t="shared" si="12"/>
        <v>0</v>
      </c>
      <c r="O66" s="149">
        <v>2</v>
      </c>
      <c r="AA66" s="122">
        <v>12</v>
      </c>
      <c r="AB66" s="122">
        <v>0</v>
      </c>
      <c r="AC66" s="122">
        <v>41</v>
      </c>
      <c r="AZ66" s="122">
        <v>1</v>
      </c>
      <c r="BA66" s="122">
        <f t="shared" si="13"/>
        <v>0</v>
      </c>
      <c r="BB66" s="122">
        <f t="shared" si="14"/>
        <v>0</v>
      </c>
      <c r="BC66" s="122">
        <f t="shared" si="15"/>
        <v>0</v>
      </c>
      <c r="BD66" s="122">
        <f t="shared" si="16"/>
        <v>0</v>
      </c>
      <c r="BE66" s="122">
        <f t="shared" si="17"/>
        <v>0</v>
      </c>
      <c r="CZ66" s="122">
        <v>1.9279999999999999E-2</v>
      </c>
    </row>
    <row r="67" spans="1:104">
      <c r="A67" s="150">
        <v>42</v>
      </c>
      <c r="B67" s="151" t="s">
        <v>174</v>
      </c>
      <c r="C67" s="152" t="s">
        <v>175</v>
      </c>
      <c r="D67" s="153" t="s">
        <v>176</v>
      </c>
      <c r="E67" s="154">
        <v>4</v>
      </c>
      <c r="F67" s="154"/>
      <c r="G67" s="155">
        <f t="shared" si="12"/>
        <v>0</v>
      </c>
      <c r="O67" s="149">
        <v>2</v>
      </c>
      <c r="AA67" s="122">
        <v>12</v>
      </c>
      <c r="AB67" s="122">
        <v>0</v>
      </c>
      <c r="AC67" s="122">
        <v>42</v>
      </c>
      <c r="AZ67" s="122">
        <v>1</v>
      </c>
      <c r="BA67" s="122">
        <f t="shared" si="13"/>
        <v>0</v>
      </c>
      <c r="BB67" s="122">
        <f t="shared" si="14"/>
        <v>0</v>
      </c>
      <c r="BC67" s="122">
        <f t="shared" si="15"/>
        <v>0</v>
      </c>
      <c r="BD67" s="122">
        <f t="shared" si="16"/>
        <v>0</v>
      </c>
      <c r="BE67" s="122">
        <f t="shared" si="17"/>
        <v>0</v>
      </c>
      <c r="CZ67" s="122">
        <v>0</v>
      </c>
    </row>
    <row r="68" spans="1:104" ht="22.5">
      <c r="A68" s="150">
        <v>43</v>
      </c>
      <c r="B68" s="151" t="s">
        <v>177</v>
      </c>
      <c r="C68" s="152" t="s">
        <v>178</v>
      </c>
      <c r="D68" s="153" t="s">
        <v>68</v>
      </c>
      <c r="E68" s="154">
        <v>13</v>
      </c>
      <c r="F68" s="154"/>
      <c r="G68" s="155">
        <f t="shared" si="12"/>
        <v>0</v>
      </c>
      <c r="O68" s="149">
        <v>2</v>
      </c>
      <c r="AA68" s="122">
        <v>12</v>
      </c>
      <c r="AB68" s="122">
        <v>0</v>
      </c>
      <c r="AC68" s="122">
        <v>43</v>
      </c>
      <c r="AZ68" s="122">
        <v>1</v>
      </c>
      <c r="BA68" s="122">
        <f t="shared" si="13"/>
        <v>0</v>
      </c>
      <c r="BB68" s="122">
        <f t="shared" si="14"/>
        <v>0</v>
      </c>
      <c r="BC68" s="122">
        <f t="shared" si="15"/>
        <v>0</v>
      </c>
      <c r="BD68" s="122">
        <f t="shared" si="16"/>
        <v>0</v>
      </c>
      <c r="BE68" s="122">
        <f t="shared" si="17"/>
        <v>0</v>
      </c>
      <c r="CZ68" s="122">
        <v>0</v>
      </c>
    </row>
    <row r="69" spans="1:104">
      <c r="A69" s="150">
        <v>44</v>
      </c>
      <c r="B69" s="151" t="s">
        <v>179</v>
      </c>
      <c r="C69" s="152" t="s">
        <v>180</v>
      </c>
      <c r="D69" s="153" t="s">
        <v>68</v>
      </c>
      <c r="E69" s="154">
        <v>1</v>
      </c>
      <c r="F69" s="154"/>
      <c r="G69" s="155">
        <f t="shared" si="12"/>
        <v>0</v>
      </c>
      <c r="O69" s="149">
        <v>2</v>
      </c>
      <c r="AA69" s="122">
        <v>12</v>
      </c>
      <c r="AB69" s="122">
        <v>0</v>
      </c>
      <c r="AC69" s="122">
        <v>44</v>
      </c>
      <c r="AZ69" s="122">
        <v>1</v>
      </c>
      <c r="BA69" s="122">
        <f t="shared" si="13"/>
        <v>0</v>
      </c>
      <c r="BB69" s="122">
        <f t="shared" si="14"/>
        <v>0</v>
      </c>
      <c r="BC69" s="122">
        <f t="shared" si="15"/>
        <v>0</v>
      </c>
      <c r="BD69" s="122">
        <f t="shared" si="16"/>
        <v>0</v>
      </c>
      <c r="BE69" s="122">
        <f t="shared" si="17"/>
        <v>0</v>
      </c>
      <c r="CZ69" s="122">
        <v>0</v>
      </c>
    </row>
    <row r="70" spans="1:104">
      <c r="A70" s="150">
        <v>45</v>
      </c>
      <c r="B70" s="151" t="s">
        <v>181</v>
      </c>
      <c r="C70" s="152" t="s">
        <v>182</v>
      </c>
      <c r="D70" s="153" t="s">
        <v>68</v>
      </c>
      <c r="E70" s="154">
        <v>1</v>
      </c>
      <c r="F70" s="154"/>
      <c r="G70" s="155">
        <f t="shared" si="12"/>
        <v>0</v>
      </c>
      <c r="O70" s="149">
        <v>2</v>
      </c>
      <c r="AA70" s="122">
        <v>12</v>
      </c>
      <c r="AB70" s="122">
        <v>0</v>
      </c>
      <c r="AC70" s="122">
        <v>45</v>
      </c>
      <c r="AZ70" s="122">
        <v>1</v>
      </c>
      <c r="BA70" s="122">
        <f t="shared" si="13"/>
        <v>0</v>
      </c>
      <c r="BB70" s="122">
        <f t="shared" si="14"/>
        <v>0</v>
      </c>
      <c r="BC70" s="122">
        <f t="shared" si="15"/>
        <v>0</v>
      </c>
      <c r="BD70" s="122">
        <f t="shared" si="16"/>
        <v>0</v>
      </c>
      <c r="BE70" s="122">
        <f t="shared" si="17"/>
        <v>0</v>
      </c>
      <c r="CZ70" s="122">
        <v>0</v>
      </c>
    </row>
    <row r="71" spans="1:104">
      <c r="A71" s="150">
        <v>46</v>
      </c>
      <c r="B71" s="151" t="s">
        <v>183</v>
      </c>
      <c r="C71" s="152" t="s">
        <v>184</v>
      </c>
      <c r="D71" s="153" t="s">
        <v>68</v>
      </c>
      <c r="E71" s="154">
        <v>1</v>
      </c>
      <c r="F71" s="154"/>
      <c r="G71" s="155">
        <f t="shared" si="12"/>
        <v>0</v>
      </c>
      <c r="O71" s="149">
        <v>2</v>
      </c>
      <c r="AA71" s="122">
        <v>12</v>
      </c>
      <c r="AB71" s="122">
        <v>0</v>
      </c>
      <c r="AC71" s="122">
        <v>46</v>
      </c>
      <c r="AZ71" s="122">
        <v>1</v>
      </c>
      <c r="BA71" s="122">
        <f t="shared" si="13"/>
        <v>0</v>
      </c>
      <c r="BB71" s="122">
        <f t="shared" si="14"/>
        <v>0</v>
      </c>
      <c r="BC71" s="122">
        <f t="shared" si="15"/>
        <v>0</v>
      </c>
      <c r="BD71" s="122">
        <f t="shared" si="16"/>
        <v>0</v>
      </c>
      <c r="BE71" s="122">
        <f t="shared" si="17"/>
        <v>0</v>
      </c>
      <c r="CZ71" s="122">
        <v>0</v>
      </c>
    </row>
    <row r="72" spans="1:104">
      <c r="A72" s="156"/>
      <c r="B72" s="157" t="s">
        <v>69</v>
      </c>
      <c r="C72" s="158" t="str">
        <f>CONCATENATE(B63," ",C63)</f>
        <v>95 Dokončovací kce na pozem.stav.</v>
      </c>
      <c r="D72" s="156"/>
      <c r="E72" s="159"/>
      <c r="F72" s="159"/>
      <c r="G72" s="160">
        <f>SUM(G63:G71)</f>
        <v>0</v>
      </c>
      <c r="O72" s="149">
        <v>4</v>
      </c>
      <c r="BA72" s="161">
        <f>SUM(BA63:BA71)</f>
        <v>0</v>
      </c>
      <c r="BB72" s="161">
        <f>SUM(BB63:BB71)</f>
        <v>0</v>
      </c>
      <c r="BC72" s="161">
        <f>SUM(BC63:BC71)</f>
        <v>0</v>
      </c>
      <c r="BD72" s="161">
        <f>SUM(BD63:BD71)</f>
        <v>0</v>
      </c>
      <c r="BE72" s="161">
        <f>SUM(BE63:BE71)</f>
        <v>0</v>
      </c>
    </row>
    <row r="73" spans="1:104">
      <c r="A73" s="142" t="s">
        <v>65</v>
      </c>
      <c r="B73" s="143" t="s">
        <v>185</v>
      </c>
      <c r="C73" s="144" t="s">
        <v>186</v>
      </c>
      <c r="D73" s="145"/>
      <c r="E73" s="146"/>
      <c r="F73" s="146"/>
      <c r="G73" s="147"/>
      <c r="H73" s="148"/>
      <c r="I73" s="148"/>
      <c r="O73" s="149">
        <v>1</v>
      </c>
    </row>
    <row r="74" spans="1:104">
      <c r="A74" s="150">
        <v>47</v>
      </c>
      <c r="B74" s="151" t="s">
        <v>187</v>
      </c>
      <c r="C74" s="152" t="s">
        <v>188</v>
      </c>
      <c r="D74" s="153" t="s">
        <v>77</v>
      </c>
      <c r="E74" s="154">
        <v>177.38640000000001</v>
      </c>
      <c r="F74" s="154"/>
      <c r="G74" s="155">
        <f t="shared" ref="G74:G101" si="18">E74*F74</f>
        <v>0</v>
      </c>
      <c r="O74" s="149">
        <v>2</v>
      </c>
      <c r="AA74" s="122">
        <v>12</v>
      </c>
      <c r="AB74" s="122">
        <v>0</v>
      </c>
      <c r="AC74" s="122">
        <v>47</v>
      </c>
      <c r="AZ74" s="122">
        <v>1</v>
      </c>
      <c r="BA74" s="122">
        <f t="shared" ref="BA74:BA101" si="19">IF(AZ74=1,G74,0)</f>
        <v>0</v>
      </c>
      <c r="BB74" s="122">
        <f t="shared" ref="BB74:BB101" si="20">IF(AZ74=2,G74,0)</f>
        <v>0</v>
      </c>
      <c r="BC74" s="122">
        <f t="shared" ref="BC74:BC101" si="21">IF(AZ74=3,G74,0)</f>
        <v>0</v>
      </c>
      <c r="BD74" s="122">
        <f t="shared" ref="BD74:BD101" si="22">IF(AZ74=4,G74,0)</f>
        <v>0</v>
      </c>
      <c r="BE74" s="122">
        <f t="shared" ref="BE74:BE101" si="23">IF(AZ74=5,G74,0)</f>
        <v>0</v>
      </c>
      <c r="CZ74" s="122">
        <v>6.7000000000000002E-4</v>
      </c>
    </row>
    <row r="75" spans="1:104">
      <c r="A75" s="150">
        <v>48</v>
      </c>
      <c r="B75" s="151" t="s">
        <v>189</v>
      </c>
      <c r="C75" s="152" t="s">
        <v>190</v>
      </c>
      <c r="D75" s="153" t="s">
        <v>72</v>
      </c>
      <c r="E75" s="154">
        <v>2.76</v>
      </c>
      <c r="F75" s="154"/>
      <c r="G75" s="155">
        <f t="shared" si="18"/>
        <v>0</v>
      </c>
      <c r="O75" s="149">
        <v>2</v>
      </c>
      <c r="AA75" s="122">
        <v>12</v>
      </c>
      <c r="AB75" s="122">
        <v>0</v>
      </c>
      <c r="AC75" s="122">
        <v>48</v>
      </c>
      <c r="AZ75" s="122">
        <v>1</v>
      </c>
      <c r="BA75" s="122">
        <f t="shared" si="19"/>
        <v>0</v>
      </c>
      <c r="BB75" s="122">
        <f t="shared" si="20"/>
        <v>0</v>
      </c>
      <c r="BC75" s="122">
        <f t="shared" si="21"/>
        <v>0</v>
      </c>
      <c r="BD75" s="122">
        <f t="shared" si="22"/>
        <v>0</v>
      </c>
      <c r="BE75" s="122">
        <f t="shared" si="23"/>
        <v>0</v>
      </c>
      <c r="CZ75" s="122">
        <v>0</v>
      </c>
    </row>
    <row r="76" spans="1:104">
      <c r="A76" s="150">
        <v>49</v>
      </c>
      <c r="B76" s="151" t="s">
        <v>191</v>
      </c>
      <c r="C76" s="152" t="s">
        <v>192</v>
      </c>
      <c r="D76" s="153" t="s">
        <v>77</v>
      </c>
      <c r="E76" s="154">
        <v>258.06</v>
      </c>
      <c r="F76" s="154"/>
      <c r="G76" s="155">
        <f t="shared" si="18"/>
        <v>0</v>
      </c>
      <c r="O76" s="149">
        <v>2</v>
      </c>
      <c r="AA76" s="122">
        <v>12</v>
      </c>
      <c r="AB76" s="122">
        <v>0</v>
      </c>
      <c r="AC76" s="122">
        <v>49</v>
      </c>
      <c r="AZ76" s="122">
        <v>1</v>
      </c>
      <c r="BA76" s="122">
        <f t="shared" si="19"/>
        <v>0</v>
      </c>
      <c r="BB76" s="122">
        <f t="shared" si="20"/>
        <v>0</v>
      </c>
      <c r="BC76" s="122">
        <f t="shared" si="21"/>
        <v>0</v>
      </c>
      <c r="BD76" s="122">
        <f t="shared" si="22"/>
        <v>0</v>
      </c>
      <c r="BE76" s="122">
        <f t="shared" si="23"/>
        <v>0</v>
      </c>
      <c r="CZ76" s="122">
        <v>0</v>
      </c>
    </row>
    <row r="77" spans="1:104">
      <c r="A77" s="150">
        <v>50</v>
      </c>
      <c r="B77" s="151" t="s">
        <v>193</v>
      </c>
      <c r="C77" s="152" t="s">
        <v>194</v>
      </c>
      <c r="D77" s="153" t="s">
        <v>77</v>
      </c>
      <c r="E77" s="154">
        <v>258.06</v>
      </c>
      <c r="F77" s="154"/>
      <c r="G77" s="155">
        <f t="shared" si="18"/>
        <v>0</v>
      </c>
      <c r="O77" s="149">
        <v>2</v>
      </c>
      <c r="AA77" s="122">
        <v>12</v>
      </c>
      <c r="AB77" s="122">
        <v>0</v>
      </c>
      <c r="AC77" s="122">
        <v>50</v>
      </c>
      <c r="AZ77" s="122">
        <v>1</v>
      </c>
      <c r="BA77" s="122">
        <f t="shared" si="19"/>
        <v>0</v>
      </c>
      <c r="BB77" s="122">
        <f t="shared" si="20"/>
        <v>0</v>
      </c>
      <c r="BC77" s="122">
        <f t="shared" si="21"/>
        <v>0</v>
      </c>
      <c r="BD77" s="122">
        <f t="shared" si="22"/>
        <v>0</v>
      </c>
      <c r="BE77" s="122">
        <f t="shared" si="23"/>
        <v>0</v>
      </c>
      <c r="CZ77" s="122">
        <v>0</v>
      </c>
    </row>
    <row r="78" spans="1:104">
      <c r="A78" s="150">
        <v>51</v>
      </c>
      <c r="B78" s="151" t="s">
        <v>195</v>
      </c>
      <c r="C78" s="152" t="s">
        <v>196</v>
      </c>
      <c r="D78" s="153" t="s">
        <v>72</v>
      </c>
      <c r="E78" s="154">
        <v>20.921900000000001</v>
      </c>
      <c r="F78" s="154"/>
      <c r="G78" s="155">
        <f t="shared" si="18"/>
        <v>0</v>
      </c>
      <c r="O78" s="149">
        <v>2</v>
      </c>
      <c r="AA78" s="122">
        <v>12</v>
      </c>
      <c r="AB78" s="122">
        <v>0</v>
      </c>
      <c r="AC78" s="122">
        <v>51</v>
      </c>
      <c r="AZ78" s="122">
        <v>1</v>
      </c>
      <c r="BA78" s="122">
        <f t="shared" si="19"/>
        <v>0</v>
      </c>
      <c r="BB78" s="122">
        <f t="shared" si="20"/>
        <v>0</v>
      </c>
      <c r="BC78" s="122">
        <f t="shared" si="21"/>
        <v>0</v>
      </c>
      <c r="BD78" s="122">
        <f t="shared" si="22"/>
        <v>0</v>
      </c>
      <c r="BE78" s="122">
        <f t="shared" si="23"/>
        <v>0</v>
      </c>
      <c r="CZ78" s="122">
        <v>0</v>
      </c>
    </row>
    <row r="79" spans="1:104">
      <c r="A79" s="150">
        <v>52</v>
      </c>
      <c r="B79" s="151" t="s">
        <v>197</v>
      </c>
      <c r="C79" s="152" t="s">
        <v>198</v>
      </c>
      <c r="D79" s="153" t="s">
        <v>72</v>
      </c>
      <c r="E79" s="154">
        <v>42.196800000000003</v>
      </c>
      <c r="F79" s="154"/>
      <c r="G79" s="155">
        <f t="shared" si="18"/>
        <v>0</v>
      </c>
      <c r="O79" s="149">
        <v>2</v>
      </c>
      <c r="AA79" s="122">
        <v>12</v>
      </c>
      <c r="AB79" s="122">
        <v>0</v>
      </c>
      <c r="AC79" s="122">
        <v>52</v>
      </c>
      <c r="AZ79" s="122">
        <v>1</v>
      </c>
      <c r="BA79" s="122">
        <f t="shared" si="19"/>
        <v>0</v>
      </c>
      <c r="BB79" s="122">
        <f t="shared" si="20"/>
        <v>0</v>
      </c>
      <c r="BC79" s="122">
        <f t="shared" si="21"/>
        <v>0</v>
      </c>
      <c r="BD79" s="122">
        <f t="shared" si="22"/>
        <v>0</v>
      </c>
      <c r="BE79" s="122">
        <f t="shared" si="23"/>
        <v>0</v>
      </c>
      <c r="CZ79" s="122">
        <v>0</v>
      </c>
    </row>
    <row r="80" spans="1:104">
      <c r="A80" s="150">
        <v>53</v>
      </c>
      <c r="B80" s="151" t="s">
        <v>199</v>
      </c>
      <c r="C80" s="152" t="s">
        <v>200</v>
      </c>
      <c r="D80" s="153" t="s">
        <v>72</v>
      </c>
      <c r="E80" s="154">
        <v>42.196800000000003</v>
      </c>
      <c r="F80" s="154"/>
      <c r="G80" s="155">
        <f t="shared" si="18"/>
        <v>0</v>
      </c>
      <c r="O80" s="149">
        <v>2</v>
      </c>
      <c r="AA80" s="122">
        <v>12</v>
      </c>
      <c r="AB80" s="122">
        <v>0</v>
      </c>
      <c r="AC80" s="122">
        <v>53</v>
      </c>
      <c r="AZ80" s="122">
        <v>1</v>
      </c>
      <c r="BA80" s="122">
        <f t="shared" si="19"/>
        <v>0</v>
      </c>
      <c r="BB80" s="122">
        <f t="shared" si="20"/>
        <v>0</v>
      </c>
      <c r="BC80" s="122">
        <f t="shared" si="21"/>
        <v>0</v>
      </c>
      <c r="BD80" s="122">
        <f t="shared" si="22"/>
        <v>0</v>
      </c>
      <c r="BE80" s="122">
        <f t="shared" si="23"/>
        <v>0</v>
      </c>
      <c r="CZ80" s="122">
        <v>0</v>
      </c>
    </row>
    <row r="81" spans="1:104" ht="22.5">
      <c r="A81" s="150">
        <v>54</v>
      </c>
      <c r="B81" s="151" t="s">
        <v>201</v>
      </c>
      <c r="C81" s="152" t="s">
        <v>202</v>
      </c>
      <c r="D81" s="153" t="s">
        <v>72</v>
      </c>
      <c r="E81" s="154">
        <v>52.746000000000002</v>
      </c>
      <c r="F81" s="154"/>
      <c r="G81" s="155">
        <f t="shared" si="18"/>
        <v>0</v>
      </c>
      <c r="O81" s="149">
        <v>2</v>
      </c>
      <c r="AA81" s="122">
        <v>12</v>
      </c>
      <c r="AB81" s="122">
        <v>0</v>
      </c>
      <c r="AC81" s="122">
        <v>54</v>
      </c>
      <c r="AZ81" s="122">
        <v>1</v>
      </c>
      <c r="BA81" s="122">
        <f t="shared" si="19"/>
        <v>0</v>
      </c>
      <c r="BB81" s="122">
        <f t="shared" si="20"/>
        <v>0</v>
      </c>
      <c r="BC81" s="122">
        <f t="shared" si="21"/>
        <v>0</v>
      </c>
      <c r="BD81" s="122">
        <f t="shared" si="22"/>
        <v>0</v>
      </c>
      <c r="BE81" s="122">
        <f t="shared" si="23"/>
        <v>0</v>
      </c>
      <c r="CZ81" s="122">
        <v>0</v>
      </c>
    </row>
    <row r="82" spans="1:104">
      <c r="A82" s="150">
        <v>55</v>
      </c>
      <c r="B82" s="151" t="s">
        <v>203</v>
      </c>
      <c r="C82" s="152" t="s">
        <v>204</v>
      </c>
      <c r="D82" s="153" t="s">
        <v>77</v>
      </c>
      <c r="E82" s="154">
        <v>17.649999999999999</v>
      </c>
      <c r="F82" s="154"/>
      <c r="G82" s="155">
        <f t="shared" si="18"/>
        <v>0</v>
      </c>
      <c r="O82" s="149">
        <v>2</v>
      </c>
      <c r="AA82" s="122">
        <v>12</v>
      </c>
      <c r="AB82" s="122">
        <v>0</v>
      </c>
      <c r="AC82" s="122">
        <v>55</v>
      </c>
      <c r="AZ82" s="122">
        <v>1</v>
      </c>
      <c r="BA82" s="122">
        <f t="shared" si="19"/>
        <v>0</v>
      </c>
      <c r="BB82" s="122">
        <f t="shared" si="20"/>
        <v>0</v>
      </c>
      <c r="BC82" s="122">
        <f t="shared" si="21"/>
        <v>0</v>
      </c>
      <c r="BD82" s="122">
        <f t="shared" si="22"/>
        <v>0</v>
      </c>
      <c r="BE82" s="122">
        <f t="shared" si="23"/>
        <v>0</v>
      </c>
      <c r="CZ82" s="122">
        <v>0</v>
      </c>
    </row>
    <row r="83" spans="1:104">
      <c r="A83" s="150">
        <v>56</v>
      </c>
      <c r="B83" s="151" t="s">
        <v>205</v>
      </c>
      <c r="C83" s="152" t="s">
        <v>206</v>
      </c>
      <c r="D83" s="153" t="s">
        <v>138</v>
      </c>
      <c r="E83" s="154">
        <v>83.78</v>
      </c>
      <c r="F83" s="154"/>
      <c r="G83" s="155">
        <f t="shared" si="18"/>
        <v>0</v>
      </c>
      <c r="O83" s="149">
        <v>2</v>
      </c>
      <c r="AA83" s="122">
        <v>12</v>
      </c>
      <c r="AB83" s="122">
        <v>0</v>
      </c>
      <c r="AC83" s="122">
        <v>56</v>
      </c>
      <c r="AZ83" s="122">
        <v>1</v>
      </c>
      <c r="BA83" s="122">
        <f t="shared" si="19"/>
        <v>0</v>
      </c>
      <c r="BB83" s="122">
        <f t="shared" si="20"/>
        <v>0</v>
      </c>
      <c r="BC83" s="122">
        <f t="shared" si="21"/>
        <v>0</v>
      </c>
      <c r="BD83" s="122">
        <f t="shared" si="22"/>
        <v>0</v>
      </c>
      <c r="BE83" s="122">
        <f t="shared" si="23"/>
        <v>0</v>
      </c>
      <c r="CZ83" s="122">
        <v>0</v>
      </c>
    </row>
    <row r="84" spans="1:104">
      <c r="A84" s="150">
        <v>57</v>
      </c>
      <c r="B84" s="151" t="s">
        <v>207</v>
      </c>
      <c r="C84" s="152" t="s">
        <v>208</v>
      </c>
      <c r="D84" s="153" t="s">
        <v>77</v>
      </c>
      <c r="E84" s="154">
        <v>92.5</v>
      </c>
      <c r="F84" s="154"/>
      <c r="G84" s="155">
        <f t="shared" si="18"/>
        <v>0</v>
      </c>
      <c r="O84" s="149">
        <v>2</v>
      </c>
      <c r="AA84" s="122">
        <v>12</v>
      </c>
      <c r="AB84" s="122">
        <v>0</v>
      </c>
      <c r="AC84" s="122">
        <v>57</v>
      </c>
      <c r="AZ84" s="122">
        <v>1</v>
      </c>
      <c r="BA84" s="122">
        <f t="shared" si="19"/>
        <v>0</v>
      </c>
      <c r="BB84" s="122">
        <f t="shared" si="20"/>
        <v>0</v>
      </c>
      <c r="BC84" s="122">
        <f t="shared" si="21"/>
        <v>0</v>
      </c>
      <c r="BD84" s="122">
        <f t="shared" si="22"/>
        <v>0</v>
      </c>
      <c r="BE84" s="122">
        <f t="shared" si="23"/>
        <v>0</v>
      </c>
      <c r="CZ84" s="122">
        <v>0</v>
      </c>
    </row>
    <row r="85" spans="1:104">
      <c r="A85" s="150">
        <v>58</v>
      </c>
      <c r="B85" s="151" t="s">
        <v>209</v>
      </c>
      <c r="C85" s="152" t="s">
        <v>210</v>
      </c>
      <c r="D85" s="153" t="s">
        <v>84</v>
      </c>
      <c r="E85" s="154">
        <v>14</v>
      </c>
      <c r="F85" s="154"/>
      <c r="G85" s="155">
        <f t="shared" si="18"/>
        <v>0</v>
      </c>
      <c r="O85" s="149">
        <v>2</v>
      </c>
      <c r="AA85" s="122">
        <v>12</v>
      </c>
      <c r="AB85" s="122">
        <v>0</v>
      </c>
      <c r="AC85" s="122">
        <v>58</v>
      </c>
      <c r="AZ85" s="122">
        <v>1</v>
      </c>
      <c r="BA85" s="122">
        <f t="shared" si="19"/>
        <v>0</v>
      </c>
      <c r="BB85" s="122">
        <f t="shared" si="20"/>
        <v>0</v>
      </c>
      <c r="BC85" s="122">
        <f t="shared" si="21"/>
        <v>0</v>
      </c>
      <c r="BD85" s="122">
        <f t="shared" si="22"/>
        <v>0</v>
      </c>
      <c r="BE85" s="122">
        <f t="shared" si="23"/>
        <v>0</v>
      </c>
      <c r="CZ85" s="122">
        <v>0</v>
      </c>
    </row>
    <row r="86" spans="1:104">
      <c r="A86" s="150">
        <v>59</v>
      </c>
      <c r="B86" s="151" t="s">
        <v>211</v>
      </c>
      <c r="C86" s="152" t="s">
        <v>212</v>
      </c>
      <c r="D86" s="153" t="s">
        <v>77</v>
      </c>
      <c r="E86" s="154">
        <v>21.67</v>
      </c>
      <c r="F86" s="154"/>
      <c r="G86" s="155">
        <f t="shared" si="18"/>
        <v>0</v>
      </c>
      <c r="O86" s="149">
        <v>2</v>
      </c>
      <c r="AA86" s="122">
        <v>12</v>
      </c>
      <c r="AB86" s="122">
        <v>0</v>
      </c>
      <c r="AC86" s="122">
        <v>59</v>
      </c>
      <c r="AZ86" s="122">
        <v>1</v>
      </c>
      <c r="BA86" s="122">
        <f t="shared" si="19"/>
        <v>0</v>
      </c>
      <c r="BB86" s="122">
        <f t="shared" si="20"/>
        <v>0</v>
      </c>
      <c r="BC86" s="122">
        <f t="shared" si="21"/>
        <v>0</v>
      </c>
      <c r="BD86" s="122">
        <f t="shared" si="22"/>
        <v>0</v>
      </c>
      <c r="BE86" s="122">
        <f t="shared" si="23"/>
        <v>0</v>
      </c>
      <c r="CZ86" s="122">
        <v>1.17E-3</v>
      </c>
    </row>
    <row r="87" spans="1:104">
      <c r="A87" s="150">
        <v>60</v>
      </c>
      <c r="B87" s="151" t="s">
        <v>213</v>
      </c>
      <c r="C87" s="152" t="s">
        <v>214</v>
      </c>
      <c r="D87" s="153" t="s">
        <v>84</v>
      </c>
      <c r="E87" s="154">
        <v>12</v>
      </c>
      <c r="F87" s="154"/>
      <c r="G87" s="155">
        <f t="shared" si="18"/>
        <v>0</v>
      </c>
      <c r="O87" s="149">
        <v>2</v>
      </c>
      <c r="AA87" s="122">
        <v>12</v>
      </c>
      <c r="AB87" s="122">
        <v>0</v>
      </c>
      <c r="AC87" s="122">
        <v>60</v>
      </c>
      <c r="AZ87" s="122">
        <v>1</v>
      </c>
      <c r="BA87" s="122">
        <f t="shared" si="19"/>
        <v>0</v>
      </c>
      <c r="BB87" s="122">
        <f t="shared" si="20"/>
        <v>0</v>
      </c>
      <c r="BC87" s="122">
        <f t="shared" si="21"/>
        <v>0</v>
      </c>
      <c r="BD87" s="122">
        <f t="shared" si="22"/>
        <v>0</v>
      </c>
      <c r="BE87" s="122">
        <f t="shared" si="23"/>
        <v>0</v>
      </c>
      <c r="CZ87" s="122">
        <v>4.8999999999999998E-4</v>
      </c>
    </row>
    <row r="88" spans="1:104" ht="22.5">
      <c r="A88" s="150">
        <v>61</v>
      </c>
      <c r="B88" s="151" t="s">
        <v>215</v>
      </c>
      <c r="C88" s="152" t="s">
        <v>216</v>
      </c>
      <c r="D88" s="153" t="s">
        <v>84</v>
      </c>
      <c r="E88" s="154">
        <v>14</v>
      </c>
      <c r="F88" s="154"/>
      <c r="G88" s="155">
        <f t="shared" si="18"/>
        <v>0</v>
      </c>
      <c r="O88" s="149">
        <v>2</v>
      </c>
      <c r="AA88" s="122">
        <v>12</v>
      </c>
      <c r="AB88" s="122">
        <v>0</v>
      </c>
      <c r="AC88" s="122">
        <v>61</v>
      </c>
      <c r="AZ88" s="122">
        <v>1</v>
      </c>
      <c r="BA88" s="122">
        <f t="shared" si="19"/>
        <v>0</v>
      </c>
      <c r="BB88" s="122">
        <f t="shared" si="20"/>
        <v>0</v>
      </c>
      <c r="BC88" s="122">
        <f t="shared" si="21"/>
        <v>0</v>
      </c>
      <c r="BD88" s="122">
        <f t="shared" si="22"/>
        <v>0</v>
      </c>
      <c r="BE88" s="122">
        <f t="shared" si="23"/>
        <v>0</v>
      </c>
      <c r="CZ88" s="122">
        <v>3.4000000000000002E-4</v>
      </c>
    </row>
    <row r="89" spans="1:104">
      <c r="A89" s="150">
        <v>62</v>
      </c>
      <c r="B89" s="151" t="s">
        <v>217</v>
      </c>
      <c r="C89" s="152" t="s">
        <v>218</v>
      </c>
      <c r="D89" s="153" t="s">
        <v>84</v>
      </c>
      <c r="E89" s="154">
        <v>27</v>
      </c>
      <c r="F89" s="154"/>
      <c r="G89" s="155">
        <f t="shared" si="18"/>
        <v>0</v>
      </c>
      <c r="O89" s="149">
        <v>2</v>
      </c>
      <c r="AA89" s="122">
        <v>12</v>
      </c>
      <c r="AB89" s="122">
        <v>0</v>
      </c>
      <c r="AC89" s="122">
        <v>62</v>
      </c>
      <c r="AZ89" s="122">
        <v>1</v>
      </c>
      <c r="BA89" s="122">
        <f t="shared" si="19"/>
        <v>0</v>
      </c>
      <c r="BB89" s="122">
        <f t="shared" si="20"/>
        <v>0</v>
      </c>
      <c r="BC89" s="122">
        <f t="shared" si="21"/>
        <v>0</v>
      </c>
      <c r="BD89" s="122">
        <f t="shared" si="22"/>
        <v>0</v>
      </c>
      <c r="BE89" s="122">
        <f t="shared" si="23"/>
        <v>0</v>
      </c>
      <c r="CZ89" s="122">
        <v>0</v>
      </c>
    </row>
    <row r="90" spans="1:104" ht="22.5">
      <c r="A90" s="150">
        <v>63</v>
      </c>
      <c r="B90" s="151" t="s">
        <v>219</v>
      </c>
      <c r="C90" s="152" t="s">
        <v>220</v>
      </c>
      <c r="D90" s="153" t="s">
        <v>84</v>
      </c>
      <c r="E90" s="154">
        <v>10</v>
      </c>
      <c r="F90" s="154"/>
      <c r="G90" s="155">
        <f t="shared" si="18"/>
        <v>0</v>
      </c>
      <c r="O90" s="149">
        <v>2</v>
      </c>
      <c r="AA90" s="122">
        <v>12</v>
      </c>
      <c r="AB90" s="122">
        <v>0</v>
      </c>
      <c r="AC90" s="122">
        <v>63</v>
      </c>
      <c r="AZ90" s="122">
        <v>1</v>
      </c>
      <c r="BA90" s="122">
        <f t="shared" si="19"/>
        <v>0</v>
      </c>
      <c r="BB90" s="122">
        <f t="shared" si="20"/>
        <v>0</v>
      </c>
      <c r="BC90" s="122">
        <f t="shared" si="21"/>
        <v>0</v>
      </c>
      <c r="BD90" s="122">
        <f t="shared" si="22"/>
        <v>0</v>
      </c>
      <c r="BE90" s="122">
        <f t="shared" si="23"/>
        <v>0</v>
      </c>
      <c r="CZ90" s="122">
        <v>3.4000000000000002E-4</v>
      </c>
    </row>
    <row r="91" spans="1:104">
      <c r="A91" s="150">
        <v>64</v>
      </c>
      <c r="B91" s="151" t="s">
        <v>221</v>
      </c>
      <c r="C91" s="152" t="s">
        <v>222</v>
      </c>
      <c r="D91" s="153" t="s">
        <v>84</v>
      </c>
      <c r="E91" s="154">
        <v>1</v>
      </c>
      <c r="F91" s="154"/>
      <c r="G91" s="155">
        <f t="shared" si="18"/>
        <v>0</v>
      </c>
      <c r="O91" s="149">
        <v>2</v>
      </c>
      <c r="AA91" s="122">
        <v>12</v>
      </c>
      <c r="AB91" s="122">
        <v>0</v>
      </c>
      <c r="AC91" s="122">
        <v>64</v>
      </c>
      <c r="AZ91" s="122">
        <v>1</v>
      </c>
      <c r="BA91" s="122">
        <f t="shared" si="19"/>
        <v>0</v>
      </c>
      <c r="BB91" s="122">
        <f t="shared" si="20"/>
        <v>0</v>
      </c>
      <c r="BC91" s="122">
        <f t="shared" si="21"/>
        <v>0</v>
      </c>
      <c r="BD91" s="122">
        <f t="shared" si="22"/>
        <v>0</v>
      </c>
      <c r="BE91" s="122">
        <f t="shared" si="23"/>
        <v>0</v>
      </c>
      <c r="CZ91" s="122">
        <v>0</v>
      </c>
    </row>
    <row r="92" spans="1:104">
      <c r="A92" s="150">
        <v>65</v>
      </c>
      <c r="B92" s="151" t="s">
        <v>223</v>
      </c>
      <c r="C92" s="152" t="s">
        <v>224</v>
      </c>
      <c r="D92" s="153" t="s">
        <v>77</v>
      </c>
      <c r="E92" s="154">
        <v>245.375</v>
      </c>
      <c r="F92" s="154"/>
      <c r="G92" s="155">
        <f t="shared" si="18"/>
        <v>0</v>
      </c>
      <c r="O92" s="149">
        <v>2</v>
      </c>
      <c r="AA92" s="122">
        <v>12</v>
      </c>
      <c r="AB92" s="122">
        <v>0</v>
      </c>
      <c r="AC92" s="122">
        <v>65</v>
      </c>
      <c r="AZ92" s="122">
        <v>1</v>
      </c>
      <c r="BA92" s="122">
        <f t="shared" si="19"/>
        <v>0</v>
      </c>
      <c r="BB92" s="122">
        <f t="shared" si="20"/>
        <v>0</v>
      </c>
      <c r="BC92" s="122">
        <f t="shared" si="21"/>
        <v>0</v>
      </c>
      <c r="BD92" s="122">
        <f t="shared" si="22"/>
        <v>0</v>
      </c>
      <c r="BE92" s="122">
        <f t="shared" si="23"/>
        <v>0</v>
      </c>
      <c r="CZ92" s="122">
        <v>0</v>
      </c>
    </row>
    <row r="93" spans="1:104" ht="22.5">
      <c r="A93" s="150">
        <v>66</v>
      </c>
      <c r="B93" s="151" t="s">
        <v>225</v>
      </c>
      <c r="C93" s="152" t="s">
        <v>226</v>
      </c>
      <c r="D93" s="153" t="s">
        <v>72</v>
      </c>
      <c r="E93" s="154">
        <v>1.98</v>
      </c>
      <c r="F93" s="154"/>
      <c r="G93" s="155">
        <f t="shared" si="18"/>
        <v>0</v>
      </c>
      <c r="O93" s="149">
        <v>2</v>
      </c>
      <c r="AA93" s="122">
        <v>12</v>
      </c>
      <c r="AB93" s="122">
        <v>0</v>
      </c>
      <c r="AC93" s="122">
        <v>66</v>
      </c>
      <c r="AZ93" s="122">
        <v>1</v>
      </c>
      <c r="BA93" s="122">
        <f t="shared" si="19"/>
        <v>0</v>
      </c>
      <c r="BB93" s="122">
        <f t="shared" si="20"/>
        <v>0</v>
      </c>
      <c r="BC93" s="122">
        <f t="shared" si="21"/>
        <v>0</v>
      </c>
      <c r="BD93" s="122">
        <f t="shared" si="22"/>
        <v>0</v>
      </c>
      <c r="BE93" s="122">
        <f t="shared" si="23"/>
        <v>0</v>
      </c>
      <c r="CZ93" s="122">
        <v>0</v>
      </c>
    </row>
    <row r="94" spans="1:104" ht="22.5">
      <c r="A94" s="150">
        <v>67</v>
      </c>
      <c r="B94" s="151" t="s">
        <v>227</v>
      </c>
      <c r="C94" s="152" t="s">
        <v>228</v>
      </c>
      <c r="D94" s="153" t="s">
        <v>77</v>
      </c>
      <c r="E94" s="154">
        <v>14.59</v>
      </c>
      <c r="F94" s="154"/>
      <c r="G94" s="155">
        <f t="shared" si="18"/>
        <v>0</v>
      </c>
      <c r="O94" s="149">
        <v>2</v>
      </c>
      <c r="AA94" s="122">
        <v>12</v>
      </c>
      <c r="AB94" s="122">
        <v>0</v>
      </c>
      <c r="AC94" s="122">
        <v>67</v>
      </c>
      <c r="AZ94" s="122">
        <v>1</v>
      </c>
      <c r="BA94" s="122">
        <f t="shared" si="19"/>
        <v>0</v>
      </c>
      <c r="BB94" s="122">
        <f t="shared" si="20"/>
        <v>0</v>
      </c>
      <c r="BC94" s="122">
        <f t="shared" si="21"/>
        <v>0</v>
      </c>
      <c r="BD94" s="122">
        <f t="shared" si="22"/>
        <v>0</v>
      </c>
      <c r="BE94" s="122">
        <f t="shared" si="23"/>
        <v>0</v>
      </c>
      <c r="CZ94" s="122">
        <v>0</v>
      </c>
    </row>
    <row r="95" spans="1:104">
      <c r="A95" s="150">
        <v>68</v>
      </c>
      <c r="B95" s="151" t="s">
        <v>229</v>
      </c>
      <c r="C95" s="152" t="s">
        <v>230</v>
      </c>
      <c r="D95" s="153" t="s">
        <v>68</v>
      </c>
      <c r="E95" s="154">
        <v>10</v>
      </c>
      <c r="F95" s="154"/>
      <c r="G95" s="155">
        <f t="shared" si="18"/>
        <v>0</v>
      </c>
      <c r="O95" s="149">
        <v>2</v>
      </c>
      <c r="AA95" s="122">
        <v>12</v>
      </c>
      <c r="AB95" s="122">
        <v>0</v>
      </c>
      <c r="AC95" s="122">
        <v>68</v>
      </c>
      <c r="AZ95" s="122">
        <v>1</v>
      </c>
      <c r="BA95" s="122">
        <f t="shared" si="19"/>
        <v>0</v>
      </c>
      <c r="BB95" s="122">
        <f t="shared" si="20"/>
        <v>0</v>
      </c>
      <c r="BC95" s="122">
        <f t="shared" si="21"/>
        <v>0</v>
      </c>
      <c r="BD95" s="122">
        <f t="shared" si="22"/>
        <v>0</v>
      </c>
      <c r="BE95" s="122">
        <f t="shared" si="23"/>
        <v>0</v>
      </c>
      <c r="CZ95" s="122">
        <v>0</v>
      </c>
    </row>
    <row r="96" spans="1:104">
      <c r="A96" s="150">
        <v>69</v>
      </c>
      <c r="B96" s="151" t="s">
        <v>231</v>
      </c>
      <c r="C96" s="152" t="s">
        <v>232</v>
      </c>
      <c r="D96" s="153" t="s">
        <v>113</v>
      </c>
      <c r="E96" s="154">
        <v>296.32049999999998</v>
      </c>
      <c r="F96" s="154"/>
      <c r="G96" s="155">
        <f t="shared" si="18"/>
        <v>0</v>
      </c>
      <c r="O96" s="149">
        <v>2</v>
      </c>
      <c r="AA96" s="122">
        <v>12</v>
      </c>
      <c r="AB96" s="122">
        <v>0</v>
      </c>
      <c r="AC96" s="122">
        <v>69</v>
      </c>
      <c r="AZ96" s="122">
        <v>1</v>
      </c>
      <c r="BA96" s="122">
        <f t="shared" si="19"/>
        <v>0</v>
      </c>
      <c r="BB96" s="122">
        <f t="shared" si="20"/>
        <v>0</v>
      </c>
      <c r="BC96" s="122">
        <f t="shared" si="21"/>
        <v>0</v>
      </c>
      <c r="BD96" s="122">
        <f t="shared" si="22"/>
        <v>0</v>
      </c>
      <c r="BE96" s="122">
        <f t="shared" si="23"/>
        <v>0</v>
      </c>
      <c r="CZ96" s="122">
        <v>0</v>
      </c>
    </row>
    <row r="97" spans="1:104">
      <c r="A97" s="150">
        <v>70</v>
      </c>
      <c r="B97" s="151" t="s">
        <v>233</v>
      </c>
      <c r="C97" s="152" t="s">
        <v>234</v>
      </c>
      <c r="D97" s="153" t="s">
        <v>113</v>
      </c>
      <c r="E97" s="154">
        <v>9.2499999999999999E-2</v>
      </c>
      <c r="F97" s="154"/>
      <c r="G97" s="155">
        <f t="shared" si="18"/>
        <v>0</v>
      </c>
      <c r="O97" s="149">
        <v>2</v>
      </c>
      <c r="AA97" s="122">
        <v>12</v>
      </c>
      <c r="AB97" s="122">
        <v>0</v>
      </c>
      <c r="AC97" s="122">
        <v>70</v>
      </c>
      <c r="AZ97" s="122">
        <v>1</v>
      </c>
      <c r="BA97" s="122">
        <f t="shared" si="19"/>
        <v>0</v>
      </c>
      <c r="BB97" s="122">
        <f t="shared" si="20"/>
        <v>0</v>
      </c>
      <c r="BC97" s="122">
        <f t="shared" si="21"/>
        <v>0</v>
      </c>
      <c r="BD97" s="122">
        <f t="shared" si="22"/>
        <v>0</v>
      </c>
      <c r="BE97" s="122">
        <f t="shared" si="23"/>
        <v>0</v>
      </c>
      <c r="CZ97" s="122">
        <v>0</v>
      </c>
    </row>
    <row r="98" spans="1:104">
      <c r="A98" s="150">
        <v>71</v>
      </c>
      <c r="B98" s="151" t="s">
        <v>235</v>
      </c>
      <c r="C98" s="152" t="s">
        <v>236</v>
      </c>
      <c r="D98" s="153" t="s">
        <v>113</v>
      </c>
      <c r="E98" s="154">
        <v>296.41300000000001</v>
      </c>
      <c r="F98" s="154"/>
      <c r="G98" s="155">
        <f t="shared" si="18"/>
        <v>0</v>
      </c>
      <c r="O98" s="149">
        <v>2</v>
      </c>
      <c r="AA98" s="122">
        <v>12</v>
      </c>
      <c r="AB98" s="122">
        <v>0</v>
      </c>
      <c r="AC98" s="122">
        <v>71</v>
      </c>
      <c r="AZ98" s="122">
        <v>1</v>
      </c>
      <c r="BA98" s="122">
        <f t="shared" si="19"/>
        <v>0</v>
      </c>
      <c r="BB98" s="122">
        <f t="shared" si="20"/>
        <v>0</v>
      </c>
      <c r="BC98" s="122">
        <f t="shared" si="21"/>
        <v>0</v>
      </c>
      <c r="BD98" s="122">
        <f t="shared" si="22"/>
        <v>0</v>
      </c>
      <c r="BE98" s="122">
        <f t="shared" si="23"/>
        <v>0</v>
      </c>
      <c r="CZ98" s="122">
        <v>0</v>
      </c>
    </row>
    <row r="99" spans="1:104">
      <c r="A99" s="150">
        <v>72</v>
      </c>
      <c r="B99" s="151" t="s">
        <v>237</v>
      </c>
      <c r="C99" s="152" t="s">
        <v>238</v>
      </c>
      <c r="D99" s="153" t="s">
        <v>113</v>
      </c>
      <c r="E99" s="154">
        <v>2667.7170000000001</v>
      </c>
      <c r="F99" s="154"/>
      <c r="G99" s="155">
        <f t="shared" si="18"/>
        <v>0</v>
      </c>
      <c r="O99" s="149">
        <v>2</v>
      </c>
      <c r="AA99" s="122">
        <v>12</v>
      </c>
      <c r="AB99" s="122">
        <v>0</v>
      </c>
      <c r="AC99" s="122">
        <v>72</v>
      </c>
      <c r="AZ99" s="122">
        <v>1</v>
      </c>
      <c r="BA99" s="122">
        <f t="shared" si="19"/>
        <v>0</v>
      </c>
      <c r="BB99" s="122">
        <f t="shared" si="20"/>
        <v>0</v>
      </c>
      <c r="BC99" s="122">
        <f t="shared" si="21"/>
        <v>0</v>
      </c>
      <c r="BD99" s="122">
        <f t="shared" si="22"/>
        <v>0</v>
      </c>
      <c r="BE99" s="122">
        <f t="shared" si="23"/>
        <v>0</v>
      </c>
      <c r="CZ99" s="122">
        <v>0</v>
      </c>
    </row>
    <row r="100" spans="1:104">
      <c r="A100" s="150">
        <v>73</v>
      </c>
      <c r="B100" s="151" t="s">
        <v>239</v>
      </c>
      <c r="C100" s="152" t="s">
        <v>240</v>
      </c>
      <c r="D100" s="153" t="s">
        <v>113</v>
      </c>
      <c r="E100" s="154">
        <v>290.41300000000001</v>
      </c>
      <c r="F100" s="154"/>
      <c r="G100" s="155">
        <f t="shared" si="18"/>
        <v>0</v>
      </c>
      <c r="O100" s="149">
        <v>2</v>
      </c>
      <c r="AA100" s="122">
        <v>12</v>
      </c>
      <c r="AB100" s="122">
        <v>0</v>
      </c>
      <c r="AC100" s="122">
        <v>73</v>
      </c>
      <c r="AZ100" s="122">
        <v>1</v>
      </c>
      <c r="BA100" s="122">
        <f t="shared" si="19"/>
        <v>0</v>
      </c>
      <c r="BB100" s="122">
        <f t="shared" si="20"/>
        <v>0</v>
      </c>
      <c r="BC100" s="122">
        <f t="shared" si="21"/>
        <v>0</v>
      </c>
      <c r="BD100" s="122">
        <f t="shared" si="22"/>
        <v>0</v>
      </c>
      <c r="BE100" s="122">
        <f t="shared" si="23"/>
        <v>0</v>
      </c>
      <c r="CZ100" s="122">
        <v>0</v>
      </c>
    </row>
    <row r="101" spans="1:104">
      <c r="A101" s="150">
        <v>74</v>
      </c>
      <c r="B101" s="151" t="s">
        <v>241</v>
      </c>
      <c r="C101" s="152" t="s">
        <v>242</v>
      </c>
      <c r="D101" s="153" t="s">
        <v>113</v>
      </c>
      <c r="E101" s="154">
        <v>2371.3040000000001</v>
      </c>
      <c r="F101" s="154"/>
      <c r="G101" s="155">
        <f t="shared" si="18"/>
        <v>0</v>
      </c>
      <c r="O101" s="149">
        <v>2</v>
      </c>
      <c r="AA101" s="122">
        <v>12</v>
      </c>
      <c r="AB101" s="122">
        <v>0</v>
      </c>
      <c r="AC101" s="122">
        <v>74</v>
      </c>
      <c r="AZ101" s="122">
        <v>1</v>
      </c>
      <c r="BA101" s="122">
        <f t="shared" si="19"/>
        <v>0</v>
      </c>
      <c r="BB101" s="122">
        <f t="shared" si="20"/>
        <v>0</v>
      </c>
      <c r="BC101" s="122">
        <f t="shared" si="21"/>
        <v>0</v>
      </c>
      <c r="BD101" s="122">
        <f t="shared" si="22"/>
        <v>0</v>
      </c>
      <c r="BE101" s="122">
        <f t="shared" si="23"/>
        <v>0</v>
      </c>
      <c r="CZ101" s="122">
        <v>0</v>
      </c>
    </row>
    <row r="102" spans="1:104">
      <c r="A102" s="156"/>
      <c r="B102" s="157" t="s">
        <v>69</v>
      </c>
      <c r="C102" s="158" t="str">
        <f>CONCATENATE(B73," ",C73)</f>
        <v>96 Bourání konstrukcí</v>
      </c>
      <c r="D102" s="156"/>
      <c r="E102" s="159"/>
      <c r="F102" s="159"/>
      <c r="G102" s="160">
        <f>SUM(G73:G101)</f>
        <v>0</v>
      </c>
      <c r="O102" s="149">
        <v>4</v>
      </c>
      <c r="BA102" s="161">
        <f>SUM(BA73:BA101)</f>
        <v>0</v>
      </c>
      <c r="BB102" s="161">
        <f>SUM(BB73:BB101)</f>
        <v>0</v>
      </c>
      <c r="BC102" s="161">
        <f>SUM(BC73:BC101)</f>
        <v>0</v>
      </c>
      <c r="BD102" s="161">
        <f>SUM(BD73:BD101)</f>
        <v>0</v>
      </c>
      <c r="BE102" s="161">
        <f>SUM(BE73:BE101)</f>
        <v>0</v>
      </c>
    </row>
    <row r="103" spans="1:104">
      <c r="A103" s="142" t="s">
        <v>65</v>
      </c>
      <c r="B103" s="143" t="s">
        <v>243</v>
      </c>
      <c r="C103" s="144" t="s">
        <v>244</v>
      </c>
      <c r="D103" s="145"/>
      <c r="E103" s="146"/>
      <c r="F103" s="146"/>
      <c r="G103" s="147"/>
      <c r="H103" s="148"/>
      <c r="I103" s="148"/>
      <c r="O103" s="149">
        <v>1</v>
      </c>
    </row>
    <row r="104" spans="1:104">
      <c r="A104" s="150">
        <v>75</v>
      </c>
      <c r="B104" s="151" t="s">
        <v>245</v>
      </c>
      <c r="C104" s="152" t="s">
        <v>246</v>
      </c>
      <c r="D104" s="153" t="s">
        <v>113</v>
      </c>
      <c r="E104" s="154">
        <v>298.32499999999999</v>
      </c>
      <c r="F104" s="154"/>
      <c r="G104" s="155">
        <f>E104*F104</f>
        <v>0</v>
      </c>
      <c r="O104" s="149">
        <v>2</v>
      </c>
      <c r="AA104" s="122">
        <v>12</v>
      </c>
      <c r="AB104" s="122">
        <v>0</v>
      </c>
      <c r="AC104" s="122">
        <v>75</v>
      </c>
      <c r="AZ104" s="122">
        <v>1</v>
      </c>
      <c r="BA104" s="122">
        <f>IF(AZ104=1,G104,0)</f>
        <v>0</v>
      </c>
      <c r="BB104" s="122">
        <f>IF(AZ104=2,G104,0)</f>
        <v>0</v>
      </c>
      <c r="BC104" s="122">
        <f>IF(AZ104=3,G104,0)</f>
        <v>0</v>
      </c>
      <c r="BD104" s="122">
        <f>IF(AZ104=4,G104,0)</f>
        <v>0</v>
      </c>
      <c r="BE104" s="122">
        <f>IF(AZ104=5,G104,0)</f>
        <v>0</v>
      </c>
      <c r="CZ104" s="122">
        <v>0</v>
      </c>
    </row>
    <row r="105" spans="1:104">
      <c r="A105" s="156"/>
      <c r="B105" s="157" t="s">
        <v>69</v>
      </c>
      <c r="C105" s="158" t="str">
        <f>CONCATENATE(B103," ",C103)</f>
        <v>99 Staveništní přesun hmot</v>
      </c>
      <c r="D105" s="156"/>
      <c r="E105" s="159"/>
      <c r="F105" s="159"/>
      <c r="G105" s="160">
        <f>SUM(G103:G104)</f>
        <v>0</v>
      </c>
      <c r="O105" s="149">
        <v>4</v>
      </c>
      <c r="BA105" s="161">
        <f>SUM(BA103:BA104)</f>
        <v>0</v>
      </c>
      <c r="BB105" s="161">
        <f>SUM(BB103:BB104)</f>
        <v>0</v>
      </c>
      <c r="BC105" s="161">
        <f>SUM(BC103:BC104)</f>
        <v>0</v>
      </c>
      <c r="BD105" s="161">
        <f>SUM(BD103:BD104)</f>
        <v>0</v>
      </c>
      <c r="BE105" s="161">
        <f>SUM(BE103:BE104)</f>
        <v>0</v>
      </c>
    </row>
    <row r="106" spans="1:104">
      <c r="A106" s="142" t="s">
        <v>65</v>
      </c>
      <c r="B106" s="143" t="s">
        <v>247</v>
      </c>
      <c r="C106" s="144" t="s">
        <v>248</v>
      </c>
      <c r="D106" s="145"/>
      <c r="E106" s="146"/>
      <c r="F106" s="146"/>
      <c r="G106" s="147"/>
      <c r="H106" s="148"/>
      <c r="I106" s="148"/>
      <c r="O106" s="149">
        <v>1</v>
      </c>
    </row>
    <row r="107" spans="1:104" ht="22.5">
      <c r="A107" s="150">
        <v>76</v>
      </c>
      <c r="B107" s="151" t="s">
        <v>249</v>
      </c>
      <c r="C107" s="152" t="s">
        <v>250</v>
      </c>
      <c r="D107" s="153" t="s">
        <v>77</v>
      </c>
      <c r="E107" s="154">
        <v>320.49</v>
      </c>
      <c r="F107" s="154"/>
      <c r="G107" s="155">
        <f>E107*F107</f>
        <v>0</v>
      </c>
      <c r="O107" s="149">
        <v>2</v>
      </c>
      <c r="AA107" s="122">
        <v>12</v>
      </c>
      <c r="AB107" s="122">
        <v>0</v>
      </c>
      <c r="AC107" s="122">
        <v>76</v>
      </c>
      <c r="AZ107" s="122">
        <v>2</v>
      </c>
      <c r="BA107" s="122">
        <f>IF(AZ107=1,G107,0)</f>
        <v>0</v>
      </c>
      <c r="BB107" s="122">
        <f>IF(AZ107=2,G107,0)</f>
        <v>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2.9999999999999997E-4</v>
      </c>
    </row>
    <row r="108" spans="1:104" ht="22.5">
      <c r="A108" s="150">
        <v>77</v>
      </c>
      <c r="B108" s="151" t="s">
        <v>251</v>
      </c>
      <c r="C108" s="152" t="s">
        <v>252</v>
      </c>
      <c r="D108" s="153" t="s">
        <v>77</v>
      </c>
      <c r="E108" s="154">
        <v>320.49</v>
      </c>
      <c r="F108" s="154"/>
      <c r="G108" s="155">
        <f>E108*F108</f>
        <v>0</v>
      </c>
      <c r="O108" s="149">
        <v>2</v>
      </c>
      <c r="AA108" s="122">
        <v>12</v>
      </c>
      <c r="AB108" s="122">
        <v>0</v>
      </c>
      <c r="AC108" s="122">
        <v>77</v>
      </c>
      <c r="AZ108" s="122">
        <v>2</v>
      </c>
      <c r="BA108" s="122">
        <f>IF(AZ108=1,G108,0)</f>
        <v>0</v>
      </c>
      <c r="BB108" s="122">
        <f>IF(AZ108=2,G108,0)</f>
        <v>0</v>
      </c>
      <c r="BC108" s="122">
        <f>IF(AZ108=3,G108,0)</f>
        <v>0</v>
      </c>
      <c r="BD108" s="122">
        <f>IF(AZ108=4,G108,0)</f>
        <v>0</v>
      </c>
      <c r="BE108" s="122">
        <f>IF(AZ108=5,G108,0)</f>
        <v>0</v>
      </c>
      <c r="CZ108" s="122">
        <v>4.8700000000000002E-3</v>
      </c>
    </row>
    <row r="109" spans="1:104" ht="22.5">
      <c r="A109" s="150">
        <v>78</v>
      </c>
      <c r="B109" s="151" t="s">
        <v>253</v>
      </c>
      <c r="C109" s="152" t="s">
        <v>254</v>
      </c>
      <c r="D109" s="153" t="s">
        <v>77</v>
      </c>
      <c r="E109" s="154">
        <v>320.94</v>
      </c>
      <c r="F109" s="154"/>
      <c r="G109" s="155">
        <f>E109*F109</f>
        <v>0</v>
      </c>
      <c r="O109" s="149">
        <v>2</v>
      </c>
      <c r="AA109" s="122">
        <v>12</v>
      </c>
      <c r="AB109" s="122">
        <v>0</v>
      </c>
      <c r="AC109" s="122">
        <v>78</v>
      </c>
      <c r="AZ109" s="122">
        <v>2</v>
      </c>
      <c r="BA109" s="122">
        <f>IF(AZ109=1,G109,0)</f>
        <v>0</v>
      </c>
      <c r="BB109" s="122">
        <f>IF(AZ109=2,G109,0)</f>
        <v>0</v>
      </c>
      <c r="BC109" s="122">
        <f>IF(AZ109=3,G109,0)</f>
        <v>0</v>
      </c>
      <c r="BD109" s="122">
        <f>IF(AZ109=4,G109,0)</f>
        <v>0</v>
      </c>
      <c r="BE109" s="122">
        <f>IF(AZ109=5,G109,0)</f>
        <v>0</v>
      </c>
      <c r="CZ109" s="122">
        <v>5.7000000000000002E-3</v>
      </c>
    </row>
    <row r="110" spans="1:104">
      <c r="A110" s="150">
        <v>79</v>
      </c>
      <c r="B110" s="151" t="s">
        <v>255</v>
      </c>
      <c r="C110" s="152" t="s">
        <v>256</v>
      </c>
      <c r="D110" s="153" t="s">
        <v>54</v>
      </c>
      <c r="E110" s="154">
        <v>3.75</v>
      </c>
      <c r="F110" s="154"/>
      <c r="G110" s="155">
        <f>E110*F110</f>
        <v>0</v>
      </c>
      <c r="O110" s="149">
        <v>2</v>
      </c>
      <c r="AA110" s="122">
        <v>12</v>
      </c>
      <c r="AB110" s="122">
        <v>0</v>
      </c>
      <c r="AC110" s="122">
        <v>79</v>
      </c>
      <c r="AZ110" s="122">
        <v>2</v>
      </c>
      <c r="BA110" s="122">
        <f>IF(AZ110=1,G110,0)</f>
        <v>0</v>
      </c>
      <c r="BB110" s="122">
        <f>IF(AZ110=2,G110,0)</f>
        <v>0</v>
      </c>
      <c r="BC110" s="122">
        <f>IF(AZ110=3,G110,0)</f>
        <v>0</v>
      </c>
      <c r="BD110" s="122">
        <f>IF(AZ110=4,G110,0)</f>
        <v>0</v>
      </c>
      <c r="BE110" s="122">
        <f>IF(AZ110=5,G110,0)</f>
        <v>0</v>
      </c>
      <c r="CZ110" s="122">
        <v>0</v>
      </c>
    </row>
    <row r="111" spans="1:104">
      <c r="A111" s="156"/>
      <c r="B111" s="157" t="s">
        <v>69</v>
      </c>
      <c r="C111" s="158" t="str">
        <f>CONCATENATE(B106," ",C106)</f>
        <v>711 Izolace proti vodě</v>
      </c>
      <c r="D111" s="156"/>
      <c r="E111" s="159"/>
      <c r="F111" s="159"/>
      <c r="G111" s="160">
        <f>SUM(G106:G110)</f>
        <v>0</v>
      </c>
      <c r="O111" s="149">
        <v>4</v>
      </c>
      <c r="BA111" s="161">
        <f>SUM(BA106:BA110)</f>
        <v>0</v>
      </c>
      <c r="BB111" s="161">
        <f>SUM(BB106:BB110)</f>
        <v>0</v>
      </c>
      <c r="BC111" s="161">
        <f>SUM(BC106:BC110)</f>
        <v>0</v>
      </c>
      <c r="BD111" s="161">
        <f>SUM(BD106:BD110)</f>
        <v>0</v>
      </c>
      <c r="BE111" s="161">
        <f>SUM(BE106:BE110)</f>
        <v>0</v>
      </c>
    </row>
    <row r="112" spans="1:104">
      <c r="A112" s="142" t="s">
        <v>65</v>
      </c>
      <c r="B112" s="143" t="s">
        <v>257</v>
      </c>
      <c r="C112" s="144" t="s">
        <v>258</v>
      </c>
      <c r="D112" s="145"/>
      <c r="E112" s="146"/>
      <c r="F112" s="146"/>
      <c r="G112" s="147"/>
      <c r="H112" s="148"/>
      <c r="I112" s="148"/>
      <c r="O112" s="149">
        <v>1</v>
      </c>
    </row>
    <row r="113" spans="1:104">
      <c r="A113" s="150">
        <v>80</v>
      </c>
      <c r="B113" s="151" t="s">
        <v>259</v>
      </c>
      <c r="C113" s="152" t="s">
        <v>260</v>
      </c>
      <c r="D113" s="153" t="s">
        <v>77</v>
      </c>
      <c r="E113" s="154">
        <v>294.08999999999997</v>
      </c>
      <c r="F113" s="154"/>
      <c r="G113" s="155">
        <f>E113*F113</f>
        <v>0</v>
      </c>
      <c r="O113" s="149">
        <v>2</v>
      </c>
      <c r="AA113" s="122">
        <v>12</v>
      </c>
      <c r="AB113" s="122">
        <v>0</v>
      </c>
      <c r="AC113" s="122">
        <v>80</v>
      </c>
      <c r="AZ113" s="122">
        <v>2</v>
      </c>
      <c r="BA113" s="122">
        <f>IF(AZ113=1,G113,0)</f>
        <v>0</v>
      </c>
      <c r="BB113" s="122">
        <f>IF(AZ113=2,G113,0)</f>
        <v>0</v>
      </c>
      <c r="BC113" s="122">
        <f>IF(AZ113=3,G113,0)</f>
        <v>0</v>
      </c>
      <c r="BD113" s="122">
        <f>IF(AZ113=4,G113,0)</f>
        <v>0</v>
      </c>
      <c r="BE113" s="122">
        <f>IF(AZ113=5,G113,0)</f>
        <v>0</v>
      </c>
      <c r="CZ113" s="122">
        <v>9.0000000000000006E-5</v>
      </c>
    </row>
    <row r="114" spans="1:104">
      <c r="A114" s="150">
        <v>81</v>
      </c>
      <c r="B114" s="151" t="s">
        <v>261</v>
      </c>
      <c r="C114" s="152" t="s">
        <v>262</v>
      </c>
      <c r="D114" s="153" t="s">
        <v>77</v>
      </c>
      <c r="E114" s="154">
        <v>323.49900000000002</v>
      </c>
      <c r="F114" s="154"/>
      <c r="G114" s="155">
        <f>E114*F114</f>
        <v>0</v>
      </c>
      <c r="O114" s="149">
        <v>2</v>
      </c>
      <c r="AA114" s="122">
        <v>12</v>
      </c>
      <c r="AB114" s="122">
        <v>1</v>
      </c>
      <c r="AC114" s="122">
        <v>81</v>
      </c>
      <c r="AZ114" s="122">
        <v>2</v>
      </c>
      <c r="BA114" s="122">
        <f>IF(AZ114=1,G114,0)</f>
        <v>0</v>
      </c>
      <c r="BB114" s="122">
        <f>IF(AZ114=2,G114,0)</f>
        <v>0</v>
      </c>
      <c r="BC114" s="122">
        <f>IF(AZ114=3,G114,0)</f>
        <v>0</v>
      </c>
      <c r="BD114" s="122">
        <f>IF(AZ114=4,G114,0)</f>
        <v>0</v>
      </c>
      <c r="BE114" s="122">
        <f>IF(AZ114=5,G114,0)</f>
        <v>0</v>
      </c>
      <c r="CZ114" s="122">
        <v>1.8400000000000001E-3</v>
      </c>
    </row>
    <row r="115" spans="1:104">
      <c r="A115" s="150">
        <v>82</v>
      </c>
      <c r="B115" s="151" t="s">
        <v>263</v>
      </c>
      <c r="C115" s="152" t="s">
        <v>264</v>
      </c>
      <c r="D115" s="153" t="s">
        <v>77</v>
      </c>
      <c r="E115" s="154">
        <v>294.08999999999997</v>
      </c>
      <c r="F115" s="154"/>
      <c r="G115" s="155">
        <f>E115*F115</f>
        <v>0</v>
      </c>
      <c r="O115" s="149">
        <v>2</v>
      </c>
      <c r="AA115" s="122">
        <v>12</v>
      </c>
      <c r="AB115" s="122">
        <v>0</v>
      </c>
      <c r="AC115" s="122">
        <v>82</v>
      </c>
      <c r="AZ115" s="122">
        <v>2</v>
      </c>
      <c r="BA115" s="122">
        <f>IF(AZ115=1,G115,0)</f>
        <v>0</v>
      </c>
      <c r="BB115" s="122">
        <f>IF(AZ115=2,G115,0)</f>
        <v>0</v>
      </c>
      <c r="BC115" s="122">
        <f>IF(AZ115=3,G115,0)</f>
        <v>0</v>
      </c>
      <c r="BD115" s="122">
        <f>IF(AZ115=4,G115,0)</f>
        <v>0</v>
      </c>
      <c r="BE115" s="122">
        <f>IF(AZ115=5,G115,0)</f>
        <v>0</v>
      </c>
      <c r="CZ115" s="122">
        <v>1.0000000000000001E-5</v>
      </c>
    </row>
    <row r="116" spans="1:104">
      <c r="A116" s="150">
        <v>83</v>
      </c>
      <c r="B116" s="151" t="s">
        <v>265</v>
      </c>
      <c r="C116" s="152" t="s">
        <v>266</v>
      </c>
      <c r="D116" s="153" t="s">
        <v>54</v>
      </c>
      <c r="E116" s="154">
        <v>1.85</v>
      </c>
      <c r="F116" s="154"/>
      <c r="G116" s="155">
        <f>E116*F116</f>
        <v>0</v>
      </c>
      <c r="O116" s="149">
        <v>2</v>
      </c>
      <c r="AA116" s="122">
        <v>12</v>
      </c>
      <c r="AB116" s="122">
        <v>0</v>
      </c>
      <c r="AC116" s="122">
        <v>83</v>
      </c>
      <c r="AZ116" s="122">
        <v>2</v>
      </c>
      <c r="BA116" s="122">
        <f>IF(AZ116=1,G116,0)</f>
        <v>0</v>
      </c>
      <c r="BB116" s="122">
        <f>IF(AZ116=2,G116,0)</f>
        <v>0</v>
      </c>
      <c r="BC116" s="122">
        <f>IF(AZ116=3,G116,0)</f>
        <v>0</v>
      </c>
      <c r="BD116" s="122">
        <f>IF(AZ116=4,G116,0)</f>
        <v>0</v>
      </c>
      <c r="BE116" s="122">
        <f>IF(AZ116=5,G116,0)</f>
        <v>0</v>
      </c>
      <c r="CZ116" s="122">
        <v>0</v>
      </c>
    </row>
    <row r="117" spans="1:104">
      <c r="A117" s="156"/>
      <c r="B117" s="157" t="s">
        <v>69</v>
      </c>
      <c r="C117" s="158" t="str">
        <f>CONCATENATE(B112," ",C112)</f>
        <v>713 Izolace tepelné</v>
      </c>
      <c r="D117" s="156"/>
      <c r="E117" s="159"/>
      <c r="F117" s="159"/>
      <c r="G117" s="160">
        <f>SUM(G112:G116)</f>
        <v>0</v>
      </c>
      <c r="O117" s="149">
        <v>4</v>
      </c>
      <c r="BA117" s="161">
        <f>SUM(BA112:BA116)</f>
        <v>0</v>
      </c>
      <c r="BB117" s="161">
        <f>SUM(BB112:BB116)</f>
        <v>0</v>
      </c>
      <c r="BC117" s="161">
        <f>SUM(BC112:BC116)</f>
        <v>0</v>
      </c>
      <c r="BD117" s="161">
        <f>SUM(BD112:BD116)</f>
        <v>0</v>
      </c>
      <c r="BE117" s="161">
        <f>SUM(BE112:BE116)</f>
        <v>0</v>
      </c>
    </row>
    <row r="118" spans="1:104">
      <c r="A118" s="142" t="s">
        <v>65</v>
      </c>
      <c r="B118" s="143" t="s">
        <v>267</v>
      </c>
      <c r="C118" s="144" t="s">
        <v>268</v>
      </c>
      <c r="D118" s="145"/>
      <c r="E118" s="146"/>
      <c r="F118" s="146"/>
      <c r="G118" s="147"/>
      <c r="H118" s="148"/>
      <c r="I118" s="148"/>
      <c r="O118" s="149">
        <v>1</v>
      </c>
    </row>
    <row r="119" spans="1:104">
      <c r="A119" s="150">
        <v>84</v>
      </c>
      <c r="B119" s="151" t="s">
        <v>269</v>
      </c>
      <c r="C119" s="152" t="s">
        <v>270</v>
      </c>
      <c r="D119" s="153" t="s">
        <v>176</v>
      </c>
      <c r="E119" s="154">
        <v>1</v>
      </c>
      <c r="F119" s="154"/>
      <c r="G119" s="155">
        <f>E119*F119</f>
        <v>0</v>
      </c>
      <c r="O119" s="149">
        <v>2</v>
      </c>
      <c r="AA119" s="122">
        <v>12</v>
      </c>
      <c r="AB119" s="122">
        <v>0</v>
      </c>
      <c r="AC119" s="122">
        <v>84</v>
      </c>
      <c r="AZ119" s="122">
        <v>2</v>
      </c>
      <c r="BA119" s="122">
        <f>IF(AZ119=1,G119,0)</f>
        <v>0</v>
      </c>
      <c r="BB119" s="122">
        <f>IF(AZ119=2,G119,0)</f>
        <v>0</v>
      </c>
      <c r="BC119" s="122">
        <f>IF(AZ119=3,G119,0)</f>
        <v>0</v>
      </c>
      <c r="BD119" s="122">
        <f>IF(AZ119=4,G119,0)</f>
        <v>0</v>
      </c>
      <c r="BE119" s="122">
        <f>IF(AZ119=5,G119,0)</f>
        <v>0</v>
      </c>
      <c r="CZ119" s="122">
        <v>0</v>
      </c>
    </row>
    <row r="120" spans="1:104">
      <c r="A120" s="156"/>
      <c r="B120" s="157" t="s">
        <v>69</v>
      </c>
      <c r="C120" s="158" t="str">
        <f>CONCATENATE(B118," ",C118)</f>
        <v>720 Zdravotechnická instalace vnitřní</v>
      </c>
      <c r="D120" s="156"/>
      <c r="E120" s="159"/>
      <c r="F120" s="159"/>
      <c r="G120" s="160">
        <f>SUM(G118:G119)</f>
        <v>0</v>
      </c>
      <c r="O120" s="149">
        <v>4</v>
      </c>
      <c r="BA120" s="161">
        <f>SUM(BA118:BA119)</f>
        <v>0</v>
      </c>
      <c r="BB120" s="161">
        <f>SUM(BB118:BB119)</f>
        <v>0</v>
      </c>
      <c r="BC120" s="161">
        <f>SUM(BC118:BC119)</f>
        <v>0</v>
      </c>
      <c r="BD120" s="161">
        <f>SUM(BD118:BD119)</f>
        <v>0</v>
      </c>
      <c r="BE120" s="161">
        <f>SUM(BE118:BE119)</f>
        <v>0</v>
      </c>
    </row>
    <row r="121" spans="1:104">
      <c r="A121" s="142" t="s">
        <v>65</v>
      </c>
      <c r="B121" s="143" t="s">
        <v>271</v>
      </c>
      <c r="C121" s="144" t="s">
        <v>272</v>
      </c>
      <c r="D121" s="145"/>
      <c r="E121" s="146"/>
      <c r="F121" s="146"/>
      <c r="G121" s="147"/>
      <c r="H121" s="148"/>
      <c r="I121" s="148"/>
      <c r="O121" s="149">
        <v>1</v>
      </c>
    </row>
    <row r="122" spans="1:104" ht="22.5">
      <c r="A122" s="150">
        <v>85</v>
      </c>
      <c r="B122" s="151" t="s">
        <v>273</v>
      </c>
      <c r="C122" s="152" t="s">
        <v>274</v>
      </c>
      <c r="D122" s="153" t="s">
        <v>68</v>
      </c>
      <c r="E122" s="154">
        <v>10</v>
      </c>
      <c r="F122" s="154"/>
      <c r="G122" s="155">
        <f>E122*F122</f>
        <v>0</v>
      </c>
      <c r="O122" s="149">
        <v>2</v>
      </c>
      <c r="AA122" s="122">
        <v>12</v>
      </c>
      <c r="AB122" s="122">
        <v>0</v>
      </c>
      <c r="AC122" s="122">
        <v>85</v>
      </c>
      <c r="AZ122" s="122">
        <v>2</v>
      </c>
      <c r="BA122" s="122">
        <f>IF(AZ122=1,G122,0)</f>
        <v>0</v>
      </c>
      <c r="BB122" s="122">
        <f>IF(AZ122=2,G122,0)</f>
        <v>0</v>
      </c>
      <c r="BC122" s="122">
        <f>IF(AZ122=3,G122,0)</f>
        <v>0</v>
      </c>
      <c r="BD122" s="122">
        <f>IF(AZ122=4,G122,0)</f>
        <v>0</v>
      </c>
      <c r="BE122" s="122">
        <f>IF(AZ122=5,G122,0)</f>
        <v>0</v>
      </c>
      <c r="CZ122" s="122">
        <v>0</v>
      </c>
    </row>
    <row r="123" spans="1:104">
      <c r="A123" s="150">
        <v>86</v>
      </c>
      <c r="B123" s="151" t="s">
        <v>275</v>
      </c>
      <c r="C123" s="152" t="s">
        <v>276</v>
      </c>
      <c r="D123" s="153" t="s">
        <v>54</v>
      </c>
      <c r="E123" s="154">
        <v>2.65</v>
      </c>
      <c r="F123" s="154"/>
      <c r="G123" s="155">
        <f>E123*F123</f>
        <v>0</v>
      </c>
      <c r="O123" s="149">
        <v>2</v>
      </c>
      <c r="AA123" s="122">
        <v>12</v>
      </c>
      <c r="AB123" s="122">
        <v>0</v>
      </c>
      <c r="AC123" s="122">
        <v>86</v>
      </c>
      <c r="AZ123" s="122">
        <v>2</v>
      </c>
      <c r="BA123" s="122">
        <f>IF(AZ123=1,G123,0)</f>
        <v>0</v>
      </c>
      <c r="BB123" s="122">
        <f>IF(AZ123=2,G123,0)</f>
        <v>0</v>
      </c>
      <c r="BC123" s="122">
        <f>IF(AZ123=3,G123,0)</f>
        <v>0</v>
      </c>
      <c r="BD123" s="122">
        <f>IF(AZ123=4,G123,0)</f>
        <v>0</v>
      </c>
      <c r="BE123" s="122">
        <f>IF(AZ123=5,G123,0)</f>
        <v>0</v>
      </c>
      <c r="CZ123" s="122">
        <v>0</v>
      </c>
    </row>
    <row r="124" spans="1:104">
      <c r="A124" s="156"/>
      <c r="B124" s="157" t="s">
        <v>69</v>
      </c>
      <c r="C124" s="158" t="str">
        <f>CONCATENATE(B121," ",C121)</f>
        <v>735 Otopná tělesa</v>
      </c>
      <c r="D124" s="156"/>
      <c r="E124" s="159"/>
      <c r="F124" s="159"/>
      <c r="G124" s="160">
        <f>SUM(G121:G123)</f>
        <v>0</v>
      </c>
      <c r="O124" s="149">
        <v>4</v>
      </c>
      <c r="BA124" s="161">
        <f>SUM(BA121:BA123)</f>
        <v>0</v>
      </c>
      <c r="BB124" s="161">
        <f>SUM(BB121:BB123)</f>
        <v>0</v>
      </c>
      <c r="BC124" s="161">
        <f>SUM(BC121:BC123)</f>
        <v>0</v>
      </c>
      <c r="BD124" s="161">
        <f>SUM(BD121:BD123)</f>
        <v>0</v>
      </c>
      <c r="BE124" s="161">
        <f>SUM(BE121:BE123)</f>
        <v>0</v>
      </c>
    </row>
    <row r="125" spans="1:104">
      <c r="A125" s="142" t="s">
        <v>65</v>
      </c>
      <c r="B125" s="143" t="s">
        <v>277</v>
      </c>
      <c r="C125" s="144" t="s">
        <v>278</v>
      </c>
      <c r="D125" s="145"/>
      <c r="E125" s="146"/>
      <c r="F125" s="146"/>
      <c r="G125" s="147"/>
      <c r="H125" s="148"/>
      <c r="I125" s="148"/>
      <c r="O125" s="149">
        <v>1</v>
      </c>
    </row>
    <row r="126" spans="1:104">
      <c r="A126" s="150">
        <v>87</v>
      </c>
      <c r="B126" s="151" t="s">
        <v>279</v>
      </c>
      <c r="C126" s="152" t="s">
        <v>280</v>
      </c>
      <c r="D126" s="153" t="s">
        <v>138</v>
      </c>
      <c r="E126" s="154">
        <v>2.0699999999999998</v>
      </c>
      <c r="F126" s="154"/>
      <c r="G126" s="155">
        <f>E126*F126</f>
        <v>0</v>
      </c>
      <c r="O126" s="149">
        <v>2</v>
      </c>
      <c r="AA126" s="122">
        <v>12</v>
      </c>
      <c r="AB126" s="122">
        <v>0</v>
      </c>
      <c r="AC126" s="122">
        <v>87</v>
      </c>
      <c r="AZ126" s="122">
        <v>2</v>
      </c>
      <c r="BA126" s="122">
        <f>IF(AZ126=1,G126,0)</f>
        <v>0</v>
      </c>
      <c r="BB126" s="122">
        <f>IF(AZ126=2,G126,0)</f>
        <v>0</v>
      </c>
      <c r="BC126" s="122">
        <f>IF(AZ126=3,G126,0)</f>
        <v>0</v>
      </c>
      <c r="BD126" s="122">
        <f>IF(AZ126=4,G126,0)</f>
        <v>0</v>
      </c>
      <c r="BE126" s="122">
        <f>IF(AZ126=5,G126,0)</f>
        <v>0</v>
      </c>
      <c r="CZ126" s="122">
        <v>3.7200000000000002E-3</v>
      </c>
    </row>
    <row r="127" spans="1:104">
      <c r="A127" s="150">
        <v>88</v>
      </c>
      <c r="B127" s="151" t="s">
        <v>281</v>
      </c>
      <c r="C127" s="152" t="s">
        <v>282</v>
      </c>
      <c r="D127" s="153" t="s">
        <v>54</v>
      </c>
      <c r="E127" s="154">
        <v>0.97</v>
      </c>
      <c r="F127" s="154"/>
      <c r="G127" s="155">
        <f>E127*F127</f>
        <v>0</v>
      </c>
      <c r="O127" s="149">
        <v>2</v>
      </c>
      <c r="AA127" s="122">
        <v>12</v>
      </c>
      <c r="AB127" s="122">
        <v>0</v>
      </c>
      <c r="AC127" s="122">
        <v>88</v>
      </c>
      <c r="AZ127" s="122">
        <v>2</v>
      </c>
      <c r="BA127" s="122">
        <f>IF(AZ127=1,G127,0)</f>
        <v>0</v>
      </c>
      <c r="BB127" s="122">
        <f>IF(AZ127=2,G127,0)</f>
        <v>0</v>
      </c>
      <c r="BC127" s="122">
        <f>IF(AZ127=3,G127,0)</f>
        <v>0</v>
      </c>
      <c r="BD127" s="122">
        <f>IF(AZ127=4,G127,0)</f>
        <v>0</v>
      </c>
      <c r="BE127" s="122">
        <f>IF(AZ127=5,G127,0)</f>
        <v>0</v>
      </c>
      <c r="CZ127" s="122">
        <v>0</v>
      </c>
    </row>
    <row r="128" spans="1:104">
      <c r="A128" s="156"/>
      <c r="B128" s="157" t="s">
        <v>69</v>
      </c>
      <c r="C128" s="158" t="str">
        <f>CONCATENATE(B125," ",C125)</f>
        <v>766 Konstrukce truhlářské</v>
      </c>
      <c r="D128" s="156"/>
      <c r="E128" s="159"/>
      <c r="F128" s="159"/>
      <c r="G128" s="160">
        <f>SUM(G125:G127)</f>
        <v>0</v>
      </c>
      <c r="O128" s="149">
        <v>4</v>
      </c>
      <c r="BA128" s="161">
        <f>SUM(BA125:BA127)</f>
        <v>0</v>
      </c>
      <c r="BB128" s="161">
        <f>SUM(BB125:BB127)</f>
        <v>0</v>
      </c>
      <c r="BC128" s="161">
        <f>SUM(BC125:BC127)</f>
        <v>0</v>
      </c>
      <c r="BD128" s="161">
        <f>SUM(BD125:BD127)</f>
        <v>0</v>
      </c>
      <c r="BE128" s="161">
        <f>SUM(BE125:BE127)</f>
        <v>0</v>
      </c>
    </row>
    <row r="129" spans="1:104">
      <c r="A129" s="142" t="s">
        <v>65</v>
      </c>
      <c r="B129" s="143" t="s">
        <v>283</v>
      </c>
      <c r="C129" s="144" t="s">
        <v>284</v>
      </c>
      <c r="D129" s="145"/>
      <c r="E129" s="146"/>
      <c r="F129" s="146"/>
      <c r="G129" s="147"/>
      <c r="H129" s="148"/>
      <c r="I129" s="148"/>
      <c r="O129" s="149">
        <v>1</v>
      </c>
    </row>
    <row r="130" spans="1:104" ht="22.5">
      <c r="A130" s="150">
        <v>89</v>
      </c>
      <c r="B130" s="151" t="s">
        <v>285</v>
      </c>
      <c r="C130" s="152" t="s">
        <v>286</v>
      </c>
      <c r="D130" s="153" t="s">
        <v>176</v>
      </c>
      <c r="E130" s="154">
        <v>12</v>
      </c>
      <c r="F130" s="154"/>
      <c r="G130" s="155">
        <f t="shared" ref="G130:G136" si="24">E130*F130</f>
        <v>0</v>
      </c>
      <c r="O130" s="149">
        <v>2</v>
      </c>
      <c r="AA130" s="122">
        <v>12</v>
      </c>
      <c r="AB130" s="122">
        <v>0</v>
      </c>
      <c r="AC130" s="122">
        <v>89</v>
      </c>
      <c r="AZ130" s="122">
        <v>2</v>
      </c>
      <c r="BA130" s="122">
        <f t="shared" ref="BA130:BA136" si="25">IF(AZ130=1,G130,0)</f>
        <v>0</v>
      </c>
      <c r="BB130" s="122">
        <f t="shared" ref="BB130:BB136" si="26">IF(AZ130=2,G130,0)</f>
        <v>0</v>
      </c>
      <c r="BC130" s="122">
        <f t="shared" ref="BC130:BC136" si="27">IF(AZ130=3,G130,0)</f>
        <v>0</v>
      </c>
      <c r="BD130" s="122">
        <f t="shared" ref="BD130:BD136" si="28">IF(AZ130=4,G130,0)</f>
        <v>0</v>
      </c>
      <c r="BE130" s="122">
        <f t="shared" ref="BE130:BE136" si="29">IF(AZ130=5,G130,0)</f>
        <v>0</v>
      </c>
      <c r="CZ130" s="122">
        <v>0</v>
      </c>
    </row>
    <row r="131" spans="1:104" ht="22.5">
      <c r="A131" s="150">
        <v>90</v>
      </c>
      <c r="B131" s="151" t="s">
        <v>287</v>
      </c>
      <c r="C131" s="152" t="s">
        <v>288</v>
      </c>
      <c r="D131" s="153" t="s">
        <v>176</v>
      </c>
      <c r="E131" s="154">
        <v>1</v>
      </c>
      <c r="F131" s="154"/>
      <c r="G131" s="155">
        <f t="shared" si="24"/>
        <v>0</v>
      </c>
      <c r="O131" s="149">
        <v>2</v>
      </c>
      <c r="AA131" s="122">
        <v>12</v>
      </c>
      <c r="AB131" s="122">
        <v>0</v>
      </c>
      <c r="AC131" s="122">
        <v>90</v>
      </c>
      <c r="AZ131" s="122">
        <v>2</v>
      </c>
      <c r="BA131" s="122">
        <f t="shared" si="25"/>
        <v>0</v>
      </c>
      <c r="BB131" s="122">
        <f t="shared" si="26"/>
        <v>0</v>
      </c>
      <c r="BC131" s="122">
        <f t="shared" si="27"/>
        <v>0</v>
      </c>
      <c r="BD131" s="122">
        <f t="shared" si="28"/>
        <v>0</v>
      </c>
      <c r="BE131" s="122">
        <f t="shared" si="29"/>
        <v>0</v>
      </c>
      <c r="CZ131" s="122">
        <v>0</v>
      </c>
    </row>
    <row r="132" spans="1:104" ht="22.5">
      <c r="A132" s="150">
        <v>91</v>
      </c>
      <c r="B132" s="151" t="s">
        <v>289</v>
      </c>
      <c r="C132" s="152" t="s">
        <v>290</v>
      </c>
      <c r="D132" s="153" t="s">
        <v>176</v>
      </c>
      <c r="E132" s="154">
        <v>1</v>
      </c>
      <c r="F132" s="154"/>
      <c r="G132" s="155">
        <f t="shared" si="24"/>
        <v>0</v>
      </c>
      <c r="O132" s="149">
        <v>2</v>
      </c>
      <c r="AA132" s="122">
        <v>12</v>
      </c>
      <c r="AB132" s="122">
        <v>0</v>
      </c>
      <c r="AC132" s="122">
        <v>91</v>
      </c>
      <c r="AZ132" s="122">
        <v>2</v>
      </c>
      <c r="BA132" s="122">
        <f t="shared" si="25"/>
        <v>0</v>
      </c>
      <c r="BB132" s="122">
        <f t="shared" si="26"/>
        <v>0</v>
      </c>
      <c r="BC132" s="122">
        <f t="shared" si="27"/>
        <v>0</v>
      </c>
      <c r="BD132" s="122">
        <f t="shared" si="28"/>
        <v>0</v>
      </c>
      <c r="BE132" s="122">
        <f t="shared" si="29"/>
        <v>0</v>
      </c>
      <c r="CZ132" s="122">
        <v>0</v>
      </c>
    </row>
    <row r="133" spans="1:104" ht="22.5">
      <c r="A133" s="150">
        <v>92</v>
      </c>
      <c r="B133" s="151" t="s">
        <v>291</v>
      </c>
      <c r="C133" s="152" t="s">
        <v>292</v>
      </c>
      <c r="D133" s="153" t="s">
        <v>176</v>
      </c>
      <c r="E133" s="154">
        <v>1</v>
      </c>
      <c r="F133" s="154"/>
      <c r="G133" s="155">
        <f t="shared" si="24"/>
        <v>0</v>
      </c>
      <c r="O133" s="149">
        <v>2</v>
      </c>
      <c r="AA133" s="122">
        <v>12</v>
      </c>
      <c r="AB133" s="122">
        <v>0</v>
      </c>
      <c r="AC133" s="122">
        <v>92</v>
      </c>
      <c r="AZ133" s="122">
        <v>2</v>
      </c>
      <c r="BA133" s="122">
        <f t="shared" si="25"/>
        <v>0</v>
      </c>
      <c r="BB133" s="122">
        <f t="shared" si="26"/>
        <v>0</v>
      </c>
      <c r="BC133" s="122">
        <f t="shared" si="27"/>
        <v>0</v>
      </c>
      <c r="BD133" s="122">
        <f t="shared" si="28"/>
        <v>0</v>
      </c>
      <c r="BE133" s="122">
        <f t="shared" si="29"/>
        <v>0</v>
      </c>
      <c r="CZ133" s="122">
        <v>0</v>
      </c>
    </row>
    <row r="134" spans="1:104">
      <c r="A134" s="150">
        <v>93</v>
      </c>
      <c r="B134" s="151" t="s">
        <v>293</v>
      </c>
      <c r="C134" s="152" t="s">
        <v>294</v>
      </c>
      <c r="D134" s="153" t="s">
        <v>68</v>
      </c>
      <c r="E134" s="154">
        <v>1</v>
      </c>
      <c r="F134" s="154"/>
      <c r="G134" s="155">
        <f t="shared" si="24"/>
        <v>0</v>
      </c>
      <c r="O134" s="149">
        <v>2</v>
      </c>
      <c r="AA134" s="122">
        <v>12</v>
      </c>
      <c r="AB134" s="122">
        <v>0</v>
      </c>
      <c r="AC134" s="122">
        <v>93</v>
      </c>
      <c r="AZ134" s="122">
        <v>2</v>
      </c>
      <c r="BA134" s="122">
        <f t="shared" si="25"/>
        <v>0</v>
      </c>
      <c r="BB134" s="122">
        <f t="shared" si="26"/>
        <v>0</v>
      </c>
      <c r="BC134" s="122">
        <f t="shared" si="27"/>
        <v>0</v>
      </c>
      <c r="BD134" s="122">
        <f t="shared" si="28"/>
        <v>0</v>
      </c>
      <c r="BE134" s="122">
        <f t="shared" si="29"/>
        <v>0</v>
      </c>
      <c r="CZ134" s="122">
        <v>0</v>
      </c>
    </row>
    <row r="135" spans="1:104">
      <c r="A135" s="150">
        <v>94</v>
      </c>
      <c r="B135" s="151" t="s">
        <v>295</v>
      </c>
      <c r="C135" s="152" t="s">
        <v>502</v>
      </c>
      <c r="D135" s="153" t="s">
        <v>68</v>
      </c>
      <c r="E135" s="154">
        <v>13</v>
      </c>
      <c r="F135" s="154"/>
      <c r="G135" s="155">
        <f t="shared" si="24"/>
        <v>0</v>
      </c>
      <c r="O135" s="149">
        <v>2</v>
      </c>
      <c r="AA135" s="122">
        <v>12</v>
      </c>
      <c r="AB135" s="122">
        <v>0</v>
      </c>
      <c r="AC135" s="122">
        <v>94</v>
      </c>
      <c r="AZ135" s="122">
        <v>2</v>
      </c>
      <c r="BA135" s="122">
        <f t="shared" si="25"/>
        <v>0</v>
      </c>
      <c r="BB135" s="122">
        <f t="shared" si="26"/>
        <v>0</v>
      </c>
      <c r="BC135" s="122">
        <f t="shared" si="27"/>
        <v>0</v>
      </c>
      <c r="BD135" s="122">
        <f t="shared" si="28"/>
        <v>0</v>
      </c>
      <c r="BE135" s="122">
        <f t="shared" si="29"/>
        <v>0</v>
      </c>
      <c r="CZ135" s="122">
        <v>0</v>
      </c>
    </row>
    <row r="136" spans="1:104">
      <c r="A136" s="150">
        <v>95</v>
      </c>
      <c r="B136" s="151" t="s">
        <v>296</v>
      </c>
      <c r="C136" s="152" t="s">
        <v>297</v>
      </c>
      <c r="D136" s="153" t="s">
        <v>54</v>
      </c>
      <c r="E136" s="154">
        <v>1.65</v>
      </c>
      <c r="F136" s="154"/>
      <c r="G136" s="155">
        <f t="shared" si="24"/>
        <v>0</v>
      </c>
      <c r="O136" s="149">
        <v>2</v>
      </c>
      <c r="AA136" s="122">
        <v>12</v>
      </c>
      <c r="AB136" s="122">
        <v>0</v>
      </c>
      <c r="AC136" s="122">
        <v>95</v>
      </c>
      <c r="AZ136" s="122">
        <v>2</v>
      </c>
      <c r="BA136" s="122">
        <f t="shared" si="25"/>
        <v>0</v>
      </c>
      <c r="BB136" s="122">
        <f t="shared" si="26"/>
        <v>0</v>
      </c>
      <c r="BC136" s="122">
        <f t="shared" si="27"/>
        <v>0</v>
      </c>
      <c r="BD136" s="122">
        <f t="shared" si="28"/>
        <v>0</v>
      </c>
      <c r="BE136" s="122">
        <f t="shared" si="29"/>
        <v>0</v>
      </c>
      <c r="CZ136" s="122">
        <v>0</v>
      </c>
    </row>
    <row r="137" spans="1:104">
      <c r="A137" s="156"/>
      <c r="B137" s="157" t="s">
        <v>69</v>
      </c>
      <c r="C137" s="158" t="str">
        <f>CONCATENATE(B129," ",C129)</f>
        <v>767 Konstrukce zámečnické</v>
      </c>
      <c r="D137" s="156"/>
      <c r="E137" s="159"/>
      <c r="F137" s="159"/>
      <c r="G137" s="160">
        <f>SUM(G129:G136)</f>
        <v>0</v>
      </c>
      <c r="O137" s="149">
        <v>4</v>
      </c>
      <c r="BA137" s="161">
        <f>SUM(BA129:BA136)</f>
        <v>0</v>
      </c>
      <c r="BB137" s="161">
        <f>SUM(BB129:BB136)</f>
        <v>0</v>
      </c>
      <c r="BC137" s="161">
        <f>SUM(BC129:BC136)</f>
        <v>0</v>
      </c>
      <c r="BD137" s="161">
        <f>SUM(BD129:BD136)</f>
        <v>0</v>
      </c>
      <c r="BE137" s="161">
        <f>SUM(BE129:BE136)</f>
        <v>0</v>
      </c>
    </row>
    <row r="138" spans="1:104">
      <c r="A138" s="142" t="s">
        <v>65</v>
      </c>
      <c r="B138" s="143" t="s">
        <v>298</v>
      </c>
      <c r="C138" s="144" t="s">
        <v>299</v>
      </c>
      <c r="D138" s="145"/>
      <c r="E138" s="146"/>
      <c r="F138" s="146"/>
      <c r="G138" s="147"/>
      <c r="H138" s="148"/>
      <c r="I138" s="148"/>
      <c r="O138" s="149">
        <v>1</v>
      </c>
    </row>
    <row r="139" spans="1:104" ht="22.5">
      <c r="A139" s="150">
        <v>96</v>
      </c>
      <c r="B139" s="151" t="s">
        <v>300</v>
      </c>
      <c r="C139" s="152" t="s">
        <v>301</v>
      </c>
      <c r="D139" s="153" t="s">
        <v>77</v>
      </c>
      <c r="E139" s="154">
        <v>49.25</v>
      </c>
      <c r="F139" s="154"/>
      <c r="G139" s="155">
        <f>E139*F139</f>
        <v>0</v>
      </c>
      <c r="O139" s="149">
        <v>2</v>
      </c>
      <c r="AA139" s="122">
        <v>12</v>
      </c>
      <c r="AB139" s="122">
        <v>0</v>
      </c>
      <c r="AC139" s="122">
        <v>96</v>
      </c>
      <c r="AZ139" s="122">
        <v>2</v>
      </c>
      <c r="BA139" s="122">
        <f>IF(AZ139=1,G139,0)</f>
        <v>0</v>
      </c>
      <c r="BB139" s="122">
        <f>IF(AZ139=2,G139,0)</f>
        <v>0</v>
      </c>
      <c r="BC139" s="122">
        <f>IF(AZ139=3,G139,0)</f>
        <v>0</v>
      </c>
      <c r="BD139" s="122">
        <f>IF(AZ139=4,G139,0)</f>
        <v>0</v>
      </c>
      <c r="BE139" s="122">
        <f>IF(AZ139=5,G139,0)</f>
        <v>0</v>
      </c>
      <c r="CZ139" s="122">
        <v>2.5059999999999999E-2</v>
      </c>
    </row>
    <row r="140" spans="1:104">
      <c r="A140" s="150">
        <v>97</v>
      </c>
      <c r="B140" s="151" t="s">
        <v>302</v>
      </c>
      <c r="C140" s="152" t="s">
        <v>303</v>
      </c>
      <c r="D140" s="153" t="s">
        <v>54</v>
      </c>
      <c r="E140" s="154">
        <v>5.8</v>
      </c>
      <c r="F140" s="154"/>
      <c r="G140" s="155">
        <f>E140*F140</f>
        <v>0</v>
      </c>
      <c r="O140" s="149">
        <v>2</v>
      </c>
      <c r="AA140" s="122">
        <v>12</v>
      </c>
      <c r="AB140" s="122">
        <v>0</v>
      </c>
      <c r="AC140" s="122">
        <v>97</v>
      </c>
      <c r="AZ140" s="122">
        <v>2</v>
      </c>
      <c r="BA140" s="122">
        <f>IF(AZ140=1,G140,0)</f>
        <v>0</v>
      </c>
      <c r="BB140" s="122">
        <f>IF(AZ140=2,G140,0)</f>
        <v>0</v>
      </c>
      <c r="BC140" s="122">
        <f>IF(AZ140=3,G140,0)</f>
        <v>0</v>
      </c>
      <c r="BD140" s="122">
        <f>IF(AZ140=4,G140,0)</f>
        <v>0</v>
      </c>
      <c r="BE140" s="122">
        <f>IF(AZ140=5,G140,0)</f>
        <v>0</v>
      </c>
      <c r="CZ140" s="122">
        <v>0</v>
      </c>
    </row>
    <row r="141" spans="1:104">
      <c r="A141" s="156"/>
      <c r="B141" s="157" t="s">
        <v>69</v>
      </c>
      <c r="C141" s="158" t="str">
        <f>CONCATENATE(B138," ",C138)</f>
        <v>771 Podlahy z dlaždic a obklady</v>
      </c>
      <c r="D141" s="156"/>
      <c r="E141" s="159"/>
      <c r="F141" s="159"/>
      <c r="G141" s="160">
        <f>SUM(G138:G140)</f>
        <v>0</v>
      </c>
      <c r="O141" s="149">
        <v>4</v>
      </c>
      <c r="BA141" s="161">
        <f>SUM(BA138:BA140)</f>
        <v>0</v>
      </c>
      <c r="BB141" s="161">
        <f>SUM(BB138:BB140)</f>
        <v>0</v>
      </c>
      <c r="BC141" s="161">
        <f>SUM(BC138:BC140)</f>
        <v>0</v>
      </c>
      <c r="BD141" s="161">
        <f>SUM(BD138:BD140)</f>
        <v>0</v>
      </c>
      <c r="BE141" s="161">
        <f>SUM(BE138:BE140)</f>
        <v>0</v>
      </c>
    </row>
    <row r="142" spans="1:104">
      <c r="A142" s="142" t="s">
        <v>65</v>
      </c>
      <c r="B142" s="143" t="s">
        <v>304</v>
      </c>
      <c r="C142" s="144" t="s">
        <v>305</v>
      </c>
      <c r="D142" s="145"/>
      <c r="E142" s="146"/>
      <c r="F142" s="146"/>
      <c r="G142" s="147"/>
      <c r="H142" s="148"/>
      <c r="I142" s="148"/>
      <c r="O142" s="149">
        <v>1</v>
      </c>
    </row>
    <row r="143" spans="1:104">
      <c r="A143" s="150">
        <v>98</v>
      </c>
      <c r="B143" s="151" t="s">
        <v>306</v>
      </c>
      <c r="C143" s="152" t="s">
        <v>307</v>
      </c>
      <c r="D143" s="153" t="s">
        <v>77</v>
      </c>
      <c r="E143" s="154">
        <v>19.739999999999998</v>
      </c>
      <c r="F143" s="154"/>
      <c r="G143" s="155">
        <f>E143*F143</f>
        <v>0</v>
      </c>
      <c r="O143" s="149">
        <v>2</v>
      </c>
      <c r="AA143" s="122">
        <v>12</v>
      </c>
      <c r="AB143" s="122">
        <v>0</v>
      </c>
      <c r="AC143" s="122">
        <v>98</v>
      </c>
      <c r="AZ143" s="122">
        <v>2</v>
      </c>
      <c r="BA143" s="122">
        <f>IF(AZ143=1,G143,0)</f>
        <v>0</v>
      </c>
      <c r="BB143" s="122">
        <f>IF(AZ143=2,G143,0)</f>
        <v>0</v>
      </c>
      <c r="BC143" s="122">
        <f>IF(AZ143=3,G143,0)</f>
        <v>0</v>
      </c>
      <c r="BD143" s="122">
        <f>IF(AZ143=4,G143,0)</f>
        <v>0</v>
      </c>
      <c r="BE143" s="122">
        <f>IF(AZ143=5,G143,0)</f>
        <v>0</v>
      </c>
      <c r="CZ143" s="122">
        <v>4.2199999999999998E-3</v>
      </c>
    </row>
    <row r="144" spans="1:104">
      <c r="A144" s="150">
        <v>99</v>
      </c>
      <c r="B144" s="151" t="s">
        <v>308</v>
      </c>
      <c r="C144" s="152" t="s">
        <v>309</v>
      </c>
      <c r="D144" s="153" t="s">
        <v>54</v>
      </c>
      <c r="E144" s="154">
        <v>0.77</v>
      </c>
      <c r="F144" s="154"/>
      <c r="G144" s="155">
        <f>E144*F144</f>
        <v>0</v>
      </c>
      <c r="O144" s="149">
        <v>2</v>
      </c>
      <c r="AA144" s="122">
        <v>12</v>
      </c>
      <c r="AB144" s="122">
        <v>0</v>
      </c>
      <c r="AC144" s="122">
        <v>99</v>
      </c>
      <c r="AZ144" s="122">
        <v>2</v>
      </c>
      <c r="BA144" s="122">
        <f>IF(AZ144=1,G144,0)</f>
        <v>0</v>
      </c>
      <c r="BB144" s="122">
        <f>IF(AZ144=2,G144,0)</f>
        <v>0</v>
      </c>
      <c r="BC144" s="122">
        <f>IF(AZ144=3,G144,0)</f>
        <v>0</v>
      </c>
      <c r="BD144" s="122">
        <f>IF(AZ144=4,G144,0)</f>
        <v>0</v>
      </c>
      <c r="BE144" s="122">
        <f>IF(AZ144=5,G144,0)</f>
        <v>0</v>
      </c>
      <c r="CZ144" s="122">
        <v>0</v>
      </c>
    </row>
    <row r="145" spans="1:104">
      <c r="A145" s="156"/>
      <c r="B145" s="157" t="s">
        <v>69</v>
      </c>
      <c r="C145" s="158" t="str">
        <f>CONCATENATE(B142," ",C142)</f>
        <v>776 Podlahy povlakové</v>
      </c>
      <c r="D145" s="156"/>
      <c r="E145" s="159"/>
      <c r="F145" s="159"/>
      <c r="G145" s="160">
        <f>SUM(G142:G144)</f>
        <v>0</v>
      </c>
      <c r="O145" s="149">
        <v>4</v>
      </c>
      <c r="BA145" s="161">
        <f>SUM(BA142:BA144)</f>
        <v>0</v>
      </c>
      <c r="BB145" s="161">
        <f>SUM(BB142:BB144)</f>
        <v>0</v>
      </c>
      <c r="BC145" s="161">
        <f>SUM(BC142:BC144)</f>
        <v>0</v>
      </c>
      <c r="BD145" s="161">
        <f>SUM(BD142:BD144)</f>
        <v>0</v>
      </c>
      <c r="BE145" s="161">
        <f>SUM(BE142:BE144)</f>
        <v>0</v>
      </c>
    </row>
    <row r="146" spans="1:104">
      <c r="A146" s="142" t="s">
        <v>65</v>
      </c>
      <c r="B146" s="143" t="s">
        <v>310</v>
      </c>
      <c r="C146" s="144" t="s">
        <v>311</v>
      </c>
      <c r="D146" s="145"/>
      <c r="E146" s="146"/>
      <c r="F146" s="146"/>
      <c r="G146" s="147"/>
      <c r="H146" s="148"/>
      <c r="I146" s="148"/>
      <c r="O146" s="149">
        <v>1</v>
      </c>
    </row>
    <row r="147" spans="1:104">
      <c r="A147" s="150">
        <v>100</v>
      </c>
      <c r="B147" s="151" t="s">
        <v>312</v>
      </c>
      <c r="C147" s="152" t="s">
        <v>313</v>
      </c>
      <c r="D147" s="153" t="s">
        <v>77</v>
      </c>
      <c r="E147" s="154">
        <v>77.13</v>
      </c>
      <c r="F147" s="154"/>
      <c r="G147" s="155">
        <f t="shared" ref="G147:G152" si="30">E147*F147</f>
        <v>0</v>
      </c>
      <c r="O147" s="149">
        <v>2</v>
      </c>
      <c r="AA147" s="122">
        <v>12</v>
      </c>
      <c r="AB147" s="122">
        <v>0</v>
      </c>
      <c r="AC147" s="122">
        <v>100</v>
      </c>
      <c r="AZ147" s="122">
        <v>2</v>
      </c>
      <c r="BA147" s="122">
        <f t="shared" ref="BA147:BA152" si="31">IF(AZ147=1,G147,0)</f>
        <v>0</v>
      </c>
      <c r="BB147" s="122">
        <f t="shared" ref="BB147:BB152" si="32">IF(AZ147=2,G147,0)</f>
        <v>0</v>
      </c>
      <c r="BC147" s="122">
        <f t="shared" ref="BC147:BC152" si="33">IF(AZ147=3,G147,0)</f>
        <v>0</v>
      </c>
      <c r="BD147" s="122">
        <f t="shared" ref="BD147:BD152" si="34">IF(AZ147=4,G147,0)</f>
        <v>0</v>
      </c>
      <c r="BE147" s="122">
        <f t="shared" ref="BE147:BE152" si="35">IF(AZ147=5,G147,0)</f>
        <v>0</v>
      </c>
      <c r="CZ147" s="122">
        <v>1.56E-3</v>
      </c>
    </row>
    <row r="148" spans="1:104">
      <c r="A148" s="150">
        <v>101</v>
      </c>
      <c r="B148" s="151" t="s">
        <v>314</v>
      </c>
      <c r="C148" s="152" t="s">
        <v>315</v>
      </c>
      <c r="D148" s="153" t="s">
        <v>77</v>
      </c>
      <c r="E148" s="154">
        <v>77.13</v>
      </c>
      <c r="F148" s="154"/>
      <c r="G148" s="155">
        <f t="shared" si="30"/>
        <v>0</v>
      </c>
      <c r="O148" s="149">
        <v>2</v>
      </c>
      <c r="AA148" s="122">
        <v>12</v>
      </c>
      <c r="AB148" s="122">
        <v>0</v>
      </c>
      <c r="AC148" s="122">
        <v>101</v>
      </c>
      <c r="AZ148" s="122">
        <v>2</v>
      </c>
      <c r="BA148" s="122">
        <f t="shared" si="31"/>
        <v>0</v>
      </c>
      <c r="BB148" s="122">
        <f t="shared" si="32"/>
        <v>0</v>
      </c>
      <c r="BC148" s="122">
        <f t="shared" si="33"/>
        <v>0</v>
      </c>
      <c r="BD148" s="122">
        <f t="shared" si="34"/>
        <v>0</v>
      </c>
      <c r="BE148" s="122">
        <f t="shared" si="35"/>
        <v>0</v>
      </c>
      <c r="CZ148" s="122">
        <v>1.0000000000000001E-5</v>
      </c>
    </row>
    <row r="149" spans="1:104" ht="22.5">
      <c r="A149" s="150">
        <v>102</v>
      </c>
      <c r="B149" s="151" t="s">
        <v>316</v>
      </c>
      <c r="C149" s="152" t="s">
        <v>317</v>
      </c>
      <c r="D149" s="153" t="s">
        <v>77</v>
      </c>
      <c r="E149" s="154">
        <v>55</v>
      </c>
      <c r="F149" s="154"/>
      <c r="G149" s="155">
        <f t="shared" si="30"/>
        <v>0</v>
      </c>
      <c r="O149" s="149">
        <v>2</v>
      </c>
      <c r="AA149" s="122">
        <v>12</v>
      </c>
      <c r="AB149" s="122">
        <v>0</v>
      </c>
      <c r="AC149" s="122">
        <v>102</v>
      </c>
      <c r="AZ149" s="122">
        <v>2</v>
      </c>
      <c r="BA149" s="122">
        <f t="shared" si="31"/>
        <v>0</v>
      </c>
      <c r="BB149" s="122">
        <f t="shared" si="32"/>
        <v>0</v>
      </c>
      <c r="BC149" s="122">
        <f t="shared" si="33"/>
        <v>0</v>
      </c>
      <c r="BD149" s="122">
        <f t="shared" si="34"/>
        <v>0</v>
      </c>
      <c r="BE149" s="122">
        <f t="shared" si="35"/>
        <v>0</v>
      </c>
      <c r="CZ149" s="122">
        <v>6.0999999999999997E-4</v>
      </c>
    </row>
    <row r="150" spans="1:104">
      <c r="A150" s="150">
        <v>103</v>
      </c>
      <c r="B150" s="151" t="s">
        <v>318</v>
      </c>
      <c r="C150" s="152" t="s">
        <v>319</v>
      </c>
      <c r="D150" s="153" t="s">
        <v>77</v>
      </c>
      <c r="E150" s="154">
        <v>28</v>
      </c>
      <c r="F150" s="154"/>
      <c r="G150" s="155">
        <f t="shared" si="30"/>
        <v>0</v>
      </c>
      <c r="O150" s="149">
        <v>2</v>
      </c>
      <c r="AA150" s="122">
        <v>12</v>
      </c>
      <c r="AB150" s="122">
        <v>0</v>
      </c>
      <c r="AC150" s="122">
        <v>103</v>
      </c>
      <c r="AZ150" s="122">
        <v>2</v>
      </c>
      <c r="BA150" s="122">
        <f t="shared" si="31"/>
        <v>0</v>
      </c>
      <c r="BB150" s="122">
        <f t="shared" si="32"/>
        <v>0</v>
      </c>
      <c r="BC150" s="122">
        <f t="shared" si="33"/>
        <v>0</v>
      </c>
      <c r="BD150" s="122">
        <f t="shared" si="34"/>
        <v>0</v>
      </c>
      <c r="BE150" s="122">
        <f t="shared" si="35"/>
        <v>0</v>
      </c>
      <c r="CZ150" s="122">
        <v>4.0999999999999999E-4</v>
      </c>
    </row>
    <row r="151" spans="1:104">
      <c r="A151" s="150">
        <v>104</v>
      </c>
      <c r="B151" s="151" t="s">
        <v>320</v>
      </c>
      <c r="C151" s="152" t="s">
        <v>321</v>
      </c>
      <c r="D151" s="153" t="s">
        <v>138</v>
      </c>
      <c r="E151" s="154">
        <v>150</v>
      </c>
      <c r="F151" s="154"/>
      <c r="G151" s="155">
        <f t="shared" si="30"/>
        <v>0</v>
      </c>
      <c r="O151" s="149">
        <v>2</v>
      </c>
      <c r="AA151" s="122">
        <v>12</v>
      </c>
      <c r="AB151" s="122">
        <v>0</v>
      </c>
      <c r="AC151" s="122">
        <v>104</v>
      </c>
      <c r="AZ151" s="122">
        <v>2</v>
      </c>
      <c r="BA151" s="122">
        <f t="shared" si="31"/>
        <v>0</v>
      </c>
      <c r="BB151" s="122">
        <f t="shared" si="32"/>
        <v>0</v>
      </c>
      <c r="BC151" s="122">
        <f t="shared" si="33"/>
        <v>0</v>
      </c>
      <c r="BD151" s="122">
        <f t="shared" si="34"/>
        <v>0</v>
      </c>
      <c r="BE151" s="122">
        <f t="shared" si="35"/>
        <v>0</v>
      </c>
      <c r="CZ151" s="122">
        <v>9.0000000000000006E-5</v>
      </c>
    </row>
    <row r="152" spans="1:104">
      <c r="A152" s="150">
        <v>105</v>
      </c>
      <c r="B152" s="151" t="s">
        <v>322</v>
      </c>
      <c r="C152" s="152" t="s">
        <v>323</v>
      </c>
      <c r="D152" s="153" t="s">
        <v>68</v>
      </c>
      <c r="E152" s="154">
        <v>15</v>
      </c>
      <c r="F152" s="154"/>
      <c r="G152" s="155">
        <f t="shared" si="30"/>
        <v>0</v>
      </c>
      <c r="O152" s="149">
        <v>2</v>
      </c>
      <c r="AA152" s="122">
        <v>12</v>
      </c>
      <c r="AB152" s="122">
        <v>0</v>
      </c>
      <c r="AC152" s="122">
        <v>105</v>
      </c>
      <c r="AZ152" s="122">
        <v>2</v>
      </c>
      <c r="BA152" s="122">
        <f t="shared" si="31"/>
        <v>0</v>
      </c>
      <c r="BB152" s="122">
        <f t="shared" si="32"/>
        <v>0</v>
      </c>
      <c r="BC152" s="122">
        <f t="shared" si="33"/>
        <v>0</v>
      </c>
      <c r="BD152" s="122">
        <f t="shared" si="34"/>
        <v>0</v>
      </c>
      <c r="BE152" s="122">
        <f t="shared" si="35"/>
        <v>0</v>
      </c>
      <c r="CZ152" s="122">
        <v>0</v>
      </c>
    </row>
    <row r="153" spans="1:104">
      <c r="A153" s="156"/>
      <c r="B153" s="157" t="s">
        <v>69</v>
      </c>
      <c r="C153" s="158" t="str">
        <f>CONCATENATE(B146," ",C146)</f>
        <v>783 Nátěry</v>
      </c>
      <c r="D153" s="156"/>
      <c r="E153" s="159"/>
      <c r="F153" s="159"/>
      <c r="G153" s="160">
        <f>SUM(G146:G152)</f>
        <v>0</v>
      </c>
      <c r="O153" s="149">
        <v>4</v>
      </c>
      <c r="BA153" s="161">
        <f>SUM(BA146:BA152)</f>
        <v>0</v>
      </c>
      <c r="BB153" s="161">
        <f>SUM(BB146:BB152)</f>
        <v>0</v>
      </c>
      <c r="BC153" s="161">
        <f>SUM(BC146:BC152)</f>
        <v>0</v>
      </c>
      <c r="BD153" s="161">
        <f>SUM(BD146:BD152)</f>
        <v>0</v>
      </c>
      <c r="BE153" s="161">
        <f>SUM(BE146:BE152)</f>
        <v>0</v>
      </c>
    </row>
    <row r="154" spans="1:104">
      <c r="A154" s="142" t="s">
        <v>65</v>
      </c>
      <c r="B154" s="143" t="s">
        <v>324</v>
      </c>
      <c r="C154" s="144" t="s">
        <v>325</v>
      </c>
      <c r="D154" s="145"/>
      <c r="E154" s="146"/>
      <c r="F154" s="146"/>
      <c r="G154" s="147"/>
      <c r="H154" s="148"/>
      <c r="I154" s="148"/>
      <c r="O154" s="149">
        <v>1</v>
      </c>
    </row>
    <row r="155" spans="1:104">
      <c r="A155" s="150">
        <v>106</v>
      </c>
      <c r="B155" s="151" t="s">
        <v>326</v>
      </c>
      <c r="C155" s="152" t="s">
        <v>327</v>
      </c>
      <c r="D155" s="153" t="s">
        <v>176</v>
      </c>
      <c r="E155" s="154">
        <v>1</v>
      </c>
      <c r="F155" s="154"/>
      <c r="G155" s="155">
        <f>E155*F155</f>
        <v>0</v>
      </c>
      <c r="O155" s="149">
        <v>2</v>
      </c>
      <c r="AA155" s="122">
        <v>12</v>
      </c>
      <c r="AB155" s="122">
        <v>0</v>
      </c>
      <c r="AC155" s="122">
        <v>106</v>
      </c>
      <c r="AZ155" s="122">
        <v>4</v>
      </c>
      <c r="BA155" s="122">
        <f>IF(AZ155=1,G155,0)</f>
        <v>0</v>
      </c>
      <c r="BB155" s="122">
        <f>IF(AZ155=2,G155,0)</f>
        <v>0</v>
      </c>
      <c r="BC155" s="122">
        <f>IF(AZ155=3,G155,0)</f>
        <v>0</v>
      </c>
      <c r="BD155" s="122">
        <f>IF(AZ155=4,G155,0)</f>
        <v>0</v>
      </c>
      <c r="BE155" s="122">
        <f>IF(AZ155=5,G155,0)</f>
        <v>0</v>
      </c>
      <c r="CZ155" s="122">
        <v>0</v>
      </c>
    </row>
    <row r="156" spans="1:104">
      <c r="A156" s="156"/>
      <c r="B156" s="157" t="s">
        <v>69</v>
      </c>
      <c r="C156" s="158" t="str">
        <f>CONCATENATE(B154," ",C154)</f>
        <v>M21 Elektromontáže</v>
      </c>
      <c r="D156" s="156"/>
      <c r="E156" s="159"/>
      <c r="F156" s="159"/>
      <c r="G156" s="160">
        <f>SUM(G154:G155)</f>
        <v>0</v>
      </c>
      <c r="O156" s="149">
        <v>4</v>
      </c>
      <c r="BA156" s="161">
        <f>SUM(BA154:BA155)</f>
        <v>0</v>
      </c>
      <c r="BB156" s="161">
        <f>SUM(BB154:BB155)</f>
        <v>0</v>
      </c>
      <c r="BC156" s="161">
        <f>SUM(BC154:BC155)</f>
        <v>0</v>
      </c>
      <c r="BD156" s="161">
        <f>SUM(BD154:BD155)</f>
        <v>0</v>
      </c>
      <c r="BE156" s="161">
        <f>SUM(BE154:BE155)</f>
        <v>0</v>
      </c>
    </row>
    <row r="157" spans="1:104">
      <c r="A157" s="142" t="s">
        <v>65</v>
      </c>
      <c r="B157" s="143" t="s">
        <v>328</v>
      </c>
      <c r="C157" s="144" t="s">
        <v>329</v>
      </c>
      <c r="D157" s="145"/>
      <c r="E157" s="146"/>
      <c r="F157" s="146"/>
      <c r="G157" s="147"/>
      <c r="H157" s="148"/>
      <c r="I157" s="148"/>
      <c r="O157" s="149">
        <v>1</v>
      </c>
    </row>
    <row r="158" spans="1:104">
      <c r="A158" s="150">
        <v>107</v>
      </c>
      <c r="B158" s="151" t="s">
        <v>330</v>
      </c>
      <c r="C158" s="152" t="s">
        <v>331</v>
      </c>
      <c r="D158" s="153" t="s">
        <v>176</v>
      </c>
      <c r="E158" s="154">
        <v>1</v>
      </c>
      <c r="F158" s="154"/>
      <c r="G158" s="155">
        <f>E158*F158</f>
        <v>0</v>
      </c>
      <c r="O158" s="149">
        <v>2</v>
      </c>
      <c r="AA158" s="122">
        <v>12</v>
      </c>
      <c r="AB158" s="122">
        <v>0</v>
      </c>
      <c r="AC158" s="122">
        <v>107</v>
      </c>
      <c r="AZ158" s="122">
        <v>4</v>
      </c>
      <c r="BA158" s="122">
        <f>IF(AZ158=1,G158,0)</f>
        <v>0</v>
      </c>
      <c r="BB158" s="122">
        <f>IF(AZ158=2,G158,0)</f>
        <v>0</v>
      </c>
      <c r="BC158" s="122">
        <f>IF(AZ158=3,G158,0)</f>
        <v>0</v>
      </c>
      <c r="BD158" s="122">
        <f>IF(AZ158=4,G158,0)</f>
        <v>0</v>
      </c>
      <c r="BE158" s="122">
        <f>IF(AZ158=5,G158,0)</f>
        <v>0</v>
      </c>
      <c r="CZ158" s="122">
        <v>0</v>
      </c>
    </row>
    <row r="159" spans="1:104">
      <c r="A159" s="156"/>
      <c r="B159" s="157" t="s">
        <v>69</v>
      </c>
      <c r="C159" s="158" t="str">
        <f>CONCATENATE(B157," ",C157)</f>
        <v>M22 Montáž sdělovací a zabezp.tech</v>
      </c>
      <c r="D159" s="156"/>
      <c r="E159" s="159"/>
      <c r="F159" s="159"/>
      <c r="G159" s="160">
        <f>SUM(G157:G158)</f>
        <v>0</v>
      </c>
      <c r="O159" s="149">
        <v>4</v>
      </c>
      <c r="BA159" s="161">
        <f>SUM(BA157:BA158)</f>
        <v>0</v>
      </c>
      <c r="BB159" s="161">
        <f>SUM(BB157:BB158)</f>
        <v>0</v>
      </c>
      <c r="BC159" s="161">
        <f>SUM(BC157:BC158)</f>
        <v>0</v>
      </c>
      <c r="BD159" s="161">
        <f>SUM(BD157:BD158)</f>
        <v>0</v>
      </c>
      <c r="BE159" s="161">
        <f>SUM(BE157:BE158)</f>
        <v>0</v>
      </c>
    </row>
    <row r="160" spans="1:104">
      <c r="A160" s="142" t="s">
        <v>65</v>
      </c>
      <c r="B160" s="143" t="s">
        <v>332</v>
      </c>
      <c r="C160" s="144" t="s">
        <v>333</v>
      </c>
      <c r="D160" s="145"/>
      <c r="E160" s="146"/>
      <c r="F160" s="146"/>
      <c r="G160" s="147"/>
      <c r="H160" s="148"/>
      <c r="I160" s="148"/>
      <c r="O160" s="149">
        <v>1</v>
      </c>
    </row>
    <row r="161" spans="1:104">
      <c r="A161" s="150">
        <v>108</v>
      </c>
      <c r="B161" s="151" t="s">
        <v>334</v>
      </c>
      <c r="C161" s="152" t="s">
        <v>335</v>
      </c>
      <c r="D161" s="153" t="s">
        <v>176</v>
      </c>
      <c r="E161" s="154">
        <v>1</v>
      </c>
      <c r="F161" s="154"/>
      <c r="G161" s="155">
        <f>E161*F161</f>
        <v>0</v>
      </c>
      <c r="O161" s="149">
        <v>2</v>
      </c>
      <c r="AA161" s="122">
        <v>12</v>
      </c>
      <c r="AB161" s="122">
        <v>0</v>
      </c>
      <c r="AC161" s="122">
        <v>108</v>
      </c>
      <c r="AZ161" s="122">
        <v>4</v>
      </c>
      <c r="BA161" s="122">
        <f>IF(AZ161=1,G161,0)</f>
        <v>0</v>
      </c>
      <c r="BB161" s="122">
        <f>IF(AZ161=2,G161,0)</f>
        <v>0</v>
      </c>
      <c r="BC161" s="122">
        <f>IF(AZ161=3,G161,0)</f>
        <v>0</v>
      </c>
      <c r="BD161" s="122">
        <f>IF(AZ161=4,G161,0)</f>
        <v>0</v>
      </c>
      <c r="BE161" s="122">
        <f>IF(AZ161=5,G161,0)</f>
        <v>0</v>
      </c>
      <c r="CZ161" s="122">
        <v>0</v>
      </c>
    </row>
    <row r="162" spans="1:104">
      <c r="A162" s="156"/>
      <c r="B162" s="157" t="s">
        <v>69</v>
      </c>
      <c r="C162" s="158" t="str">
        <f>CONCATENATE(B160," ",C160)</f>
        <v>M24 Montáže vzduchotechnických zař</v>
      </c>
      <c r="D162" s="156"/>
      <c r="E162" s="159"/>
      <c r="F162" s="159"/>
      <c r="G162" s="160">
        <f>SUM(G160:G161)</f>
        <v>0</v>
      </c>
      <c r="O162" s="149">
        <v>4</v>
      </c>
      <c r="BA162" s="161">
        <f>SUM(BA160:BA161)</f>
        <v>0</v>
      </c>
      <c r="BB162" s="161">
        <f>SUM(BB160:BB161)</f>
        <v>0</v>
      </c>
      <c r="BC162" s="161">
        <f>SUM(BC160:BC161)</f>
        <v>0</v>
      </c>
      <c r="BD162" s="161">
        <f>SUM(BD160:BD161)</f>
        <v>0</v>
      </c>
      <c r="BE162" s="161">
        <f>SUM(BE160:BE161)</f>
        <v>0</v>
      </c>
    </row>
    <row r="163" spans="1:104">
      <c r="A163" s="123"/>
      <c r="B163" s="123"/>
      <c r="C163" s="123"/>
      <c r="D163" s="123"/>
      <c r="E163" s="123"/>
      <c r="F163" s="123"/>
      <c r="G163" s="123"/>
    </row>
    <row r="164" spans="1:104">
      <c r="E164" s="122"/>
    </row>
    <row r="165" spans="1:104">
      <c r="E165" s="122"/>
    </row>
    <row r="166" spans="1:104">
      <c r="E166" s="122"/>
    </row>
    <row r="167" spans="1:104">
      <c r="E167" s="122"/>
    </row>
    <row r="168" spans="1:104">
      <c r="E168" s="122"/>
    </row>
    <row r="169" spans="1:104">
      <c r="E169" s="122"/>
    </row>
    <row r="170" spans="1:104">
      <c r="E170" s="122"/>
    </row>
    <row r="171" spans="1:104">
      <c r="E171" s="122"/>
    </row>
    <row r="172" spans="1:104">
      <c r="E172" s="122"/>
    </row>
    <row r="173" spans="1:104">
      <c r="E173" s="122"/>
    </row>
    <row r="174" spans="1:104">
      <c r="E174" s="122"/>
    </row>
    <row r="175" spans="1:104">
      <c r="E175" s="122"/>
    </row>
    <row r="176" spans="1:104">
      <c r="E176" s="122"/>
    </row>
    <row r="177" spans="1:7">
      <c r="E177" s="122"/>
    </row>
    <row r="178" spans="1:7">
      <c r="E178" s="122"/>
    </row>
    <row r="179" spans="1:7">
      <c r="E179" s="122"/>
    </row>
    <row r="180" spans="1:7">
      <c r="E180" s="122"/>
    </row>
    <row r="181" spans="1:7">
      <c r="E181" s="122"/>
    </row>
    <row r="182" spans="1:7">
      <c r="E182" s="122"/>
    </row>
    <row r="183" spans="1:7">
      <c r="E183" s="122"/>
    </row>
    <row r="184" spans="1:7">
      <c r="E184" s="122"/>
    </row>
    <row r="185" spans="1:7">
      <c r="E185" s="122"/>
    </row>
    <row r="186" spans="1:7">
      <c r="A186" s="162"/>
      <c r="B186" s="162"/>
      <c r="C186" s="162"/>
      <c r="D186" s="162"/>
      <c r="E186" s="162"/>
      <c r="F186" s="162"/>
      <c r="G186" s="162"/>
    </row>
    <row r="187" spans="1:7">
      <c r="A187" s="162"/>
      <c r="B187" s="162"/>
      <c r="C187" s="162"/>
      <c r="D187" s="162"/>
      <c r="E187" s="162"/>
      <c r="F187" s="162"/>
      <c r="G187" s="162"/>
    </row>
    <row r="188" spans="1:7">
      <c r="A188" s="162"/>
      <c r="B188" s="162"/>
      <c r="C188" s="162"/>
      <c r="D188" s="162"/>
      <c r="E188" s="162"/>
      <c r="F188" s="162"/>
      <c r="G188" s="162"/>
    </row>
    <row r="189" spans="1:7">
      <c r="A189" s="162"/>
      <c r="B189" s="162"/>
      <c r="C189" s="162"/>
      <c r="D189" s="162"/>
      <c r="E189" s="162"/>
      <c r="F189" s="162"/>
      <c r="G189" s="162"/>
    </row>
    <row r="190" spans="1:7">
      <c r="E190" s="122"/>
    </row>
    <row r="191" spans="1:7">
      <c r="E191" s="122"/>
    </row>
    <row r="192" spans="1:7">
      <c r="E192" s="122"/>
    </row>
    <row r="193" spans="5:5">
      <c r="E193" s="122"/>
    </row>
    <row r="194" spans="5:5">
      <c r="E194" s="122"/>
    </row>
    <row r="195" spans="5:5">
      <c r="E195" s="122"/>
    </row>
    <row r="196" spans="5:5">
      <c r="E196" s="122"/>
    </row>
    <row r="197" spans="5:5">
      <c r="E197" s="122"/>
    </row>
    <row r="198" spans="5:5">
      <c r="E198" s="122"/>
    </row>
    <row r="199" spans="5:5">
      <c r="E199" s="122"/>
    </row>
    <row r="200" spans="5:5">
      <c r="E200" s="122"/>
    </row>
    <row r="201" spans="5:5">
      <c r="E201" s="122"/>
    </row>
    <row r="202" spans="5:5">
      <c r="E202" s="122"/>
    </row>
    <row r="203" spans="5:5">
      <c r="E203" s="122"/>
    </row>
    <row r="204" spans="5:5">
      <c r="E204" s="122"/>
    </row>
    <row r="205" spans="5:5">
      <c r="E205" s="122"/>
    </row>
    <row r="206" spans="5:5">
      <c r="E206" s="122"/>
    </row>
    <row r="207" spans="5:5">
      <c r="E207" s="122"/>
    </row>
    <row r="208" spans="5:5">
      <c r="E208" s="122"/>
    </row>
    <row r="209" spans="1:7">
      <c r="E209" s="122"/>
    </row>
    <row r="210" spans="1:7">
      <c r="E210" s="122"/>
    </row>
    <row r="211" spans="1:7">
      <c r="E211" s="122"/>
    </row>
    <row r="212" spans="1:7">
      <c r="E212" s="122"/>
    </row>
    <row r="213" spans="1:7">
      <c r="E213" s="122"/>
    </row>
    <row r="214" spans="1:7">
      <c r="E214" s="122"/>
    </row>
    <row r="215" spans="1:7">
      <c r="E215" s="122"/>
    </row>
    <row r="216" spans="1:7">
      <c r="E216" s="122"/>
    </row>
    <row r="217" spans="1:7">
      <c r="E217" s="122"/>
    </row>
    <row r="218" spans="1:7">
      <c r="E218" s="122"/>
    </row>
    <row r="219" spans="1:7">
      <c r="E219" s="122"/>
    </row>
    <row r="220" spans="1:7">
      <c r="E220" s="122"/>
    </row>
    <row r="221" spans="1:7">
      <c r="A221" s="163"/>
      <c r="B221" s="163"/>
    </row>
    <row r="222" spans="1:7">
      <c r="A222" s="162"/>
      <c r="B222" s="162"/>
      <c r="C222" s="165"/>
      <c r="D222" s="165"/>
      <c r="E222" s="166"/>
      <c r="F222" s="165"/>
      <c r="G222" s="167"/>
    </row>
    <row r="223" spans="1:7">
      <c r="A223" s="168"/>
      <c r="B223" s="168"/>
      <c r="C223" s="162"/>
      <c r="D223" s="162"/>
      <c r="E223" s="169"/>
      <c r="F223" s="162"/>
      <c r="G223" s="162"/>
    </row>
    <row r="224" spans="1:7">
      <c r="A224" s="162"/>
      <c r="B224" s="162"/>
      <c r="C224" s="162"/>
      <c r="D224" s="162"/>
      <c r="E224" s="169"/>
      <c r="F224" s="162"/>
      <c r="G224" s="162"/>
    </row>
    <row r="225" spans="1:7">
      <c r="A225" s="162"/>
      <c r="B225" s="162"/>
      <c r="C225" s="162"/>
      <c r="D225" s="162"/>
      <c r="E225" s="169"/>
      <c r="F225" s="162"/>
      <c r="G225" s="162"/>
    </row>
    <row r="226" spans="1:7">
      <c r="A226" s="162"/>
      <c r="B226" s="162"/>
      <c r="C226" s="162"/>
      <c r="D226" s="162"/>
      <c r="E226" s="169"/>
      <c r="F226" s="162"/>
      <c r="G226" s="162"/>
    </row>
    <row r="227" spans="1:7">
      <c r="A227" s="162"/>
      <c r="B227" s="162"/>
      <c r="C227" s="162"/>
      <c r="D227" s="162"/>
      <c r="E227" s="169"/>
      <c r="F227" s="162"/>
      <c r="G227" s="162"/>
    </row>
    <row r="228" spans="1:7">
      <c r="A228" s="162"/>
      <c r="B228" s="162"/>
      <c r="C228" s="162"/>
      <c r="D228" s="162"/>
      <c r="E228" s="169"/>
      <c r="F228" s="162"/>
      <c r="G228" s="162"/>
    </row>
    <row r="229" spans="1:7">
      <c r="A229" s="162"/>
      <c r="B229" s="162"/>
      <c r="C229" s="162"/>
      <c r="D229" s="162"/>
      <c r="E229" s="169"/>
      <c r="F229" s="162"/>
      <c r="G229" s="162"/>
    </row>
    <row r="230" spans="1:7">
      <c r="A230" s="162"/>
      <c r="B230" s="162"/>
      <c r="C230" s="162"/>
      <c r="D230" s="162"/>
      <c r="E230" s="169"/>
      <c r="F230" s="162"/>
      <c r="G230" s="162"/>
    </row>
    <row r="231" spans="1:7">
      <c r="A231" s="162"/>
      <c r="B231" s="162"/>
      <c r="C231" s="162"/>
      <c r="D231" s="162"/>
      <c r="E231" s="169"/>
      <c r="F231" s="162"/>
      <c r="G231" s="162"/>
    </row>
    <row r="232" spans="1:7">
      <c r="A232" s="162"/>
      <c r="B232" s="162"/>
      <c r="C232" s="162"/>
      <c r="D232" s="162"/>
      <c r="E232" s="169"/>
      <c r="F232" s="162"/>
      <c r="G232" s="162"/>
    </row>
    <row r="233" spans="1:7">
      <c r="A233" s="162"/>
      <c r="B233" s="162"/>
      <c r="C233" s="162"/>
      <c r="D233" s="162"/>
      <c r="E233" s="169"/>
      <c r="F233" s="162"/>
      <c r="G233" s="162"/>
    </row>
    <row r="234" spans="1:7">
      <c r="A234" s="162"/>
      <c r="B234" s="162"/>
      <c r="C234" s="162"/>
      <c r="D234" s="162"/>
      <c r="E234" s="169"/>
      <c r="F234" s="162"/>
      <c r="G234" s="162"/>
    </row>
    <row r="235" spans="1:7">
      <c r="A235" s="162"/>
      <c r="B235" s="162"/>
      <c r="C235" s="162"/>
      <c r="D235" s="162"/>
      <c r="E235" s="169"/>
      <c r="F235" s="162"/>
      <c r="G235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419"/>
  <sheetViews>
    <sheetView showGridLines="0" showZeros="0" tabSelected="1" topLeftCell="A163" zoomScaleNormal="100" workbookViewId="0">
      <selection activeCell="E173" sqref="E173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199" t="s">
        <v>57</v>
      </c>
      <c r="B1" s="199"/>
      <c r="C1" s="199"/>
      <c r="D1" s="199"/>
      <c r="E1" s="199"/>
      <c r="F1" s="199"/>
      <c r="G1" s="199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00" t="s">
        <v>5</v>
      </c>
      <c r="B3" s="201"/>
      <c r="C3" s="127" t="s">
        <v>340</v>
      </c>
      <c r="D3" s="128"/>
      <c r="E3" s="129"/>
      <c r="F3" s="130">
        <f>[1]Rekapitulace!H1</f>
        <v>0</v>
      </c>
      <c r="G3" s="131"/>
    </row>
    <row r="4" spans="1:104" ht="13.5" thickBot="1">
      <c r="A4" s="202" t="s">
        <v>1</v>
      </c>
      <c r="B4" s="203"/>
      <c r="C4" s="132" t="s">
        <v>497</v>
      </c>
      <c r="D4" s="133"/>
      <c r="E4" s="204"/>
      <c r="F4" s="204"/>
      <c r="G4" s="205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70</v>
      </c>
      <c r="C8" s="152" t="s">
        <v>71</v>
      </c>
      <c r="D8" s="153" t="s">
        <v>72</v>
      </c>
      <c r="E8" s="154">
        <v>1.9927999999999999</v>
      </c>
      <c r="F8" s="154">
        <v>0</v>
      </c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>
      <c r="A9" s="180"/>
      <c r="B9" s="179"/>
      <c r="C9" s="206" t="s">
        <v>496</v>
      </c>
      <c r="D9" s="207"/>
      <c r="E9" s="178">
        <v>0</v>
      </c>
      <c r="F9" s="177"/>
      <c r="G9" s="176"/>
      <c r="M9" s="175" t="s">
        <v>496</v>
      </c>
      <c r="O9" s="149"/>
    </row>
    <row r="10" spans="1:104">
      <c r="A10" s="180"/>
      <c r="B10" s="179"/>
      <c r="C10" s="206" t="s">
        <v>495</v>
      </c>
      <c r="D10" s="207"/>
      <c r="E10" s="178">
        <v>0.73440000000000005</v>
      </c>
      <c r="F10" s="177"/>
      <c r="G10" s="176"/>
      <c r="M10" s="175" t="s">
        <v>495</v>
      </c>
      <c r="O10" s="149"/>
    </row>
    <row r="11" spans="1:104">
      <c r="A11" s="180"/>
      <c r="B11" s="179"/>
      <c r="C11" s="206" t="s">
        <v>494</v>
      </c>
      <c r="D11" s="207"/>
      <c r="E11" s="178">
        <v>1.2584</v>
      </c>
      <c r="F11" s="177"/>
      <c r="G11" s="176"/>
      <c r="M11" s="175" t="s">
        <v>494</v>
      </c>
      <c r="O11" s="149"/>
    </row>
    <row r="12" spans="1:104">
      <c r="A12" s="156"/>
      <c r="B12" s="157" t="s">
        <v>69</v>
      </c>
      <c r="C12" s="158" t="str">
        <f>CONCATENATE(B7," ",C7)</f>
        <v>1 Zemní práce</v>
      </c>
      <c r="D12" s="156"/>
      <c r="E12" s="159"/>
      <c r="F12" s="159"/>
      <c r="G12" s="160">
        <f>SUM(G7:G11)</f>
        <v>0</v>
      </c>
      <c r="O12" s="149">
        <v>4</v>
      </c>
      <c r="BA12" s="161">
        <f>SUM(BA7:BA11)</f>
        <v>0</v>
      </c>
      <c r="BB12" s="161">
        <f>SUM(BB7:BB11)</f>
        <v>0</v>
      </c>
      <c r="BC12" s="161">
        <f>SUM(BC7:BC11)</f>
        <v>0</v>
      </c>
      <c r="BD12" s="161">
        <f>SUM(BD7:BD11)</f>
        <v>0</v>
      </c>
      <c r="BE12" s="161">
        <f>SUM(BE7:BE11)</f>
        <v>0</v>
      </c>
    </row>
    <row r="13" spans="1:104">
      <c r="A13" s="142" t="s">
        <v>65</v>
      </c>
      <c r="B13" s="143" t="s">
        <v>73</v>
      </c>
      <c r="C13" s="144" t="s">
        <v>74</v>
      </c>
      <c r="D13" s="145"/>
      <c r="E13" s="146"/>
      <c r="F13" s="146"/>
      <c r="G13" s="147"/>
      <c r="H13" s="148"/>
      <c r="I13" s="148"/>
      <c r="O13" s="149">
        <v>1</v>
      </c>
    </row>
    <row r="14" spans="1:104">
      <c r="A14" s="150">
        <v>2</v>
      </c>
      <c r="B14" s="151" t="s">
        <v>75</v>
      </c>
      <c r="C14" s="152" t="s">
        <v>76</v>
      </c>
      <c r="D14" s="153" t="s">
        <v>77</v>
      </c>
      <c r="E14" s="154">
        <v>163.8135</v>
      </c>
      <c r="F14" s="154">
        <v>0</v>
      </c>
      <c r="G14" s="155">
        <f>E14*F14</f>
        <v>0</v>
      </c>
      <c r="O14" s="149">
        <v>2</v>
      </c>
      <c r="AA14" s="122">
        <v>12</v>
      </c>
      <c r="AB14" s="122">
        <v>0</v>
      </c>
      <c r="AC14" s="122">
        <v>2</v>
      </c>
      <c r="AZ14" s="122">
        <v>1</v>
      </c>
      <c r="BA14" s="122">
        <f>IF(AZ14=1,G14,0)</f>
        <v>0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0.16188</v>
      </c>
    </row>
    <row r="15" spans="1:104">
      <c r="A15" s="180"/>
      <c r="B15" s="179"/>
      <c r="C15" s="206" t="s">
        <v>493</v>
      </c>
      <c r="D15" s="207"/>
      <c r="E15" s="178">
        <v>107.1735</v>
      </c>
      <c r="F15" s="177"/>
      <c r="G15" s="176"/>
      <c r="M15" s="175" t="s">
        <v>493</v>
      </c>
      <c r="O15" s="149"/>
    </row>
    <row r="16" spans="1:104">
      <c r="A16" s="180"/>
      <c r="B16" s="179"/>
      <c r="C16" s="206" t="s">
        <v>492</v>
      </c>
      <c r="D16" s="207"/>
      <c r="E16" s="178">
        <v>56.64</v>
      </c>
      <c r="F16" s="177"/>
      <c r="G16" s="176"/>
      <c r="M16" s="175" t="s">
        <v>492</v>
      </c>
      <c r="O16" s="149"/>
    </row>
    <row r="17" spans="1:104">
      <c r="A17" s="150">
        <v>3</v>
      </c>
      <c r="B17" s="151" t="s">
        <v>78</v>
      </c>
      <c r="C17" s="152" t="s">
        <v>79</v>
      </c>
      <c r="D17" s="153" t="s">
        <v>77</v>
      </c>
      <c r="E17" s="154">
        <v>70.207499999999996</v>
      </c>
      <c r="F17" s="154">
        <v>0</v>
      </c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3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7.6170000000000002E-2</v>
      </c>
    </row>
    <row r="18" spans="1:104">
      <c r="A18" s="180"/>
      <c r="B18" s="179"/>
      <c r="C18" s="206" t="s">
        <v>491</v>
      </c>
      <c r="D18" s="207"/>
      <c r="E18" s="178">
        <v>82.08</v>
      </c>
      <c r="F18" s="177"/>
      <c r="G18" s="176"/>
      <c r="M18" s="175" t="s">
        <v>491</v>
      </c>
      <c r="O18" s="149"/>
    </row>
    <row r="19" spans="1:104">
      <c r="A19" s="180"/>
      <c r="B19" s="179"/>
      <c r="C19" s="206" t="s">
        <v>490</v>
      </c>
      <c r="D19" s="207"/>
      <c r="E19" s="178">
        <v>-16.8</v>
      </c>
      <c r="F19" s="177"/>
      <c r="G19" s="176"/>
      <c r="M19" s="175" t="s">
        <v>490</v>
      </c>
      <c r="O19" s="149"/>
    </row>
    <row r="20" spans="1:104">
      <c r="A20" s="180"/>
      <c r="B20" s="179"/>
      <c r="C20" s="206" t="s">
        <v>489</v>
      </c>
      <c r="D20" s="207"/>
      <c r="E20" s="178">
        <v>3.5625</v>
      </c>
      <c r="F20" s="177"/>
      <c r="G20" s="176"/>
      <c r="M20" s="175" t="s">
        <v>489</v>
      </c>
      <c r="O20" s="149"/>
    </row>
    <row r="21" spans="1:104">
      <c r="A21" s="180"/>
      <c r="B21" s="179"/>
      <c r="C21" s="206" t="s">
        <v>488</v>
      </c>
      <c r="D21" s="207"/>
      <c r="E21" s="178">
        <v>-1.2</v>
      </c>
      <c r="F21" s="177"/>
      <c r="G21" s="176"/>
      <c r="M21" s="175" t="s">
        <v>488</v>
      </c>
      <c r="O21" s="149"/>
    </row>
    <row r="22" spans="1:104">
      <c r="A22" s="180"/>
      <c r="B22" s="179"/>
      <c r="C22" s="206" t="s">
        <v>487</v>
      </c>
      <c r="D22" s="207"/>
      <c r="E22" s="178">
        <v>2.5649999999999999</v>
      </c>
      <c r="F22" s="177"/>
      <c r="G22" s="176"/>
      <c r="M22" s="175" t="s">
        <v>487</v>
      </c>
      <c r="O22" s="149"/>
    </row>
    <row r="23" spans="1:104">
      <c r="A23" s="150">
        <v>4</v>
      </c>
      <c r="B23" s="151" t="s">
        <v>80</v>
      </c>
      <c r="C23" s="152" t="s">
        <v>81</v>
      </c>
      <c r="D23" s="153" t="s">
        <v>77</v>
      </c>
      <c r="E23" s="154">
        <v>54.83</v>
      </c>
      <c r="F23" s="154">
        <v>0</v>
      </c>
      <c r="G23" s="155">
        <f>E23*F23</f>
        <v>0</v>
      </c>
      <c r="O23" s="149">
        <v>2</v>
      </c>
      <c r="AA23" s="122">
        <v>12</v>
      </c>
      <c r="AB23" s="122">
        <v>0</v>
      </c>
      <c r="AC23" s="122">
        <v>4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0.11386</v>
      </c>
    </row>
    <row r="24" spans="1:104">
      <c r="A24" s="180"/>
      <c r="B24" s="179"/>
      <c r="C24" s="206" t="s">
        <v>486</v>
      </c>
      <c r="D24" s="207"/>
      <c r="E24" s="178">
        <v>33.344999999999999</v>
      </c>
      <c r="F24" s="177"/>
      <c r="G24" s="176"/>
      <c r="M24" s="175" t="s">
        <v>486</v>
      </c>
      <c r="O24" s="149"/>
    </row>
    <row r="25" spans="1:104">
      <c r="A25" s="180"/>
      <c r="B25" s="179"/>
      <c r="C25" s="206" t="s">
        <v>485</v>
      </c>
      <c r="D25" s="207"/>
      <c r="E25" s="178">
        <v>5.13</v>
      </c>
      <c r="F25" s="177"/>
      <c r="G25" s="176"/>
      <c r="M25" s="175" t="s">
        <v>485</v>
      </c>
      <c r="O25" s="149"/>
    </row>
    <row r="26" spans="1:104">
      <c r="A26" s="180"/>
      <c r="B26" s="179"/>
      <c r="C26" s="206" t="s">
        <v>484</v>
      </c>
      <c r="D26" s="207"/>
      <c r="E26" s="178">
        <v>3.7050000000000001</v>
      </c>
      <c r="F26" s="177"/>
      <c r="G26" s="176"/>
      <c r="M26" s="175" t="s">
        <v>484</v>
      </c>
      <c r="O26" s="149"/>
    </row>
    <row r="27" spans="1:104">
      <c r="A27" s="180"/>
      <c r="B27" s="179"/>
      <c r="C27" s="206" t="s">
        <v>483</v>
      </c>
      <c r="D27" s="207"/>
      <c r="E27" s="178">
        <v>14.25</v>
      </c>
      <c r="F27" s="177"/>
      <c r="G27" s="176"/>
      <c r="M27" s="175" t="s">
        <v>483</v>
      </c>
      <c r="O27" s="149"/>
    </row>
    <row r="28" spans="1:104">
      <c r="A28" s="180"/>
      <c r="B28" s="179"/>
      <c r="C28" s="206" t="s">
        <v>465</v>
      </c>
      <c r="D28" s="207"/>
      <c r="E28" s="178">
        <v>-1.6</v>
      </c>
      <c r="F28" s="177"/>
      <c r="G28" s="176"/>
      <c r="M28" s="175" t="s">
        <v>465</v>
      </c>
      <c r="O28" s="149"/>
    </row>
    <row r="29" spans="1:104" ht="22.5">
      <c r="A29" s="150">
        <v>5</v>
      </c>
      <c r="B29" s="151" t="s">
        <v>82</v>
      </c>
      <c r="C29" s="152" t="s">
        <v>83</v>
      </c>
      <c r="D29" s="153" t="s">
        <v>84</v>
      </c>
      <c r="E29" s="154">
        <v>1</v>
      </c>
      <c r="F29" s="154">
        <v>0</v>
      </c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5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6.5710000000000005E-2</v>
      </c>
    </row>
    <row r="30" spans="1:104">
      <c r="A30" s="156"/>
      <c r="B30" s="157" t="s">
        <v>69</v>
      </c>
      <c r="C30" s="158" t="str">
        <f>CONCATENATE(B13," ",C13)</f>
        <v>3 Svislé a kompletní konstrukce</v>
      </c>
      <c r="D30" s="156"/>
      <c r="E30" s="159"/>
      <c r="F30" s="159"/>
      <c r="G30" s="160">
        <f>SUM(G13:G29)</f>
        <v>0</v>
      </c>
      <c r="O30" s="149">
        <v>4</v>
      </c>
      <c r="BA30" s="161">
        <f>SUM(BA13:BA29)</f>
        <v>0</v>
      </c>
      <c r="BB30" s="161">
        <f>SUM(BB13:BB29)</f>
        <v>0</v>
      </c>
      <c r="BC30" s="161">
        <f>SUM(BC13:BC29)</f>
        <v>0</v>
      </c>
      <c r="BD30" s="161">
        <f>SUM(BD13:BD29)</f>
        <v>0</v>
      </c>
      <c r="BE30" s="161">
        <f>SUM(BE13:BE29)</f>
        <v>0</v>
      </c>
    </row>
    <row r="31" spans="1:104">
      <c r="A31" s="142" t="s">
        <v>65</v>
      </c>
      <c r="B31" s="143" t="s">
        <v>85</v>
      </c>
      <c r="C31" s="144" t="s">
        <v>86</v>
      </c>
      <c r="D31" s="145"/>
      <c r="E31" s="146"/>
      <c r="F31" s="146"/>
      <c r="G31" s="147"/>
      <c r="H31" s="148"/>
      <c r="I31" s="148"/>
      <c r="O31" s="149">
        <v>1</v>
      </c>
    </row>
    <row r="32" spans="1:104">
      <c r="A32" s="150">
        <v>6</v>
      </c>
      <c r="B32" s="151" t="s">
        <v>87</v>
      </c>
      <c r="C32" s="152" t="s">
        <v>88</v>
      </c>
      <c r="D32" s="153" t="s">
        <v>77</v>
      </c>
      <c r="E32" s="154">
        <v>64.95</v>
      </c>
      <c r="F32" s="154">
        <v>0</v>
      </c>
      <c r="G32" s="155">
        <f>E32*F32</f>
        <v>0</v>
      </c>
      <c r="O32" s="149">
        <v>2</v>
      </c>
      <c r="AA32" s="122">
        <v>12</v>
      </c>
      <c r="AB32" s="122">
        <v>0</v>
      </c>
      <c r="AC32" s="122">
        <v>6</v>
      </c>
      <c r="AZ32" s="122">
        <v>1</v>
      </c>
      <c r="BA32" s="122">
        <f>IF(AZ32=1,G32,0)</f>
        <v>0</v>
      </c>
      <c r="BB32" s="122">
        <f>IF(AZ32=2,G32,0)</f>
        <v>0</v>
      </c>
      <c r="BC32" s="122">
        <f>IF(AZ32=3,G32,0)</f>
        <v>0</v>
      </c>
      <c r="BD32" s="122">
        <f>IF(AZ32=4,G32,0)</f>
        <v>0</v>
      </c>
      <c r="BE32" s="122">
        <f>IF(AZ32=5,G32,0)</f>
        <v>0</v>
      </c>
      <c r="CZ32" s="122">
        <v>1.068E-2</v>
      </c>
    </row>
    <row r="33" spans="1:104">
      <c r="A33" s="180"/>
      <c r="B33" s="179"/>
      <c r="C33" s="206" t="s">
        <v>482</v>
      </c>
      <c r="D33" s="207"/>
      <c r="E33" s="178">
        <v>0</v>
      </c>
      <c r="F33" s="177"/>
      <c r="G33" s="176"/>
      <c r="M33" s="175" t="s">
        <v>482</v>
      </c>
      <c r="O33" s="149"/>
    </row>
    <row r="34" spans="1:104">
      <c r="A34" s="180"/>
      <c r="B34" s="179"/>
      <c r="C34" s="206" t="s">
        <v>481</v>
      </c>
      <c r="D34" s="207"/>
      <c r="E34" s="178">
        <v>64.95</v>
      </c>
      <c r="F34" s="177"/>
      <c r="G34" s="176"/>
      <c r="M34" s="175" t="s">
        <v>481</v>
      </c>
      <c r="O34" s="149"/>
    </row>
    <row r="35" spans="1:104">
      <c r="A35" s="150">
        <v>7</v>
      </c>
      <c r="B35" s="151" t="s">
        <v>89</v>
      </c>
      <c r="C35" s="152" t="s">
        <v>90</v>
      </c>
      <c r="D35" s="153" t="s">
        <v>77</v>
      </c>
      <c r="E35" s="154">
        <v>49.2</v>
      </c>
      <c r="F35" s="154">
        <v>0</v>
      </c>
      <c r="G35" s="155">
        <f>E35*F35</f>
        <v>0</v>
      </c>
      <c r="O35" s="149">
        <v>2</v>
      </c>
      <c r="AA35" s="122">
        <v>12</v>
      </c>
      <c r="AB35" s="122">
        <v>0</v>
      </c>
      <c r="AC35" s="122">
        <v>7</v>
      </c>
      <c r="AZ35" s="122">
        <v>1</v>
      </c>
      <c r="BA35" s="122">
        <f>IF(AZ35=1,G35,0)</f>
        <v>0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3.8420000000000003E-2</v>
      </c>
    </row>
    <row r="36" spans="1:104">
      <c r="A36" s="180"/>
      <c r="B36" s="179"/>
      <c r="C36" s="206" t="s">
        <v>498</v>
      </c>
      <c r="D36" s="207"/>
      <c r="E36" s="178">
        <v>0</v>
      </c>
      <c r="F36" s="177"/>
      <c r="G36" s="176"/>
      <c r="M36" s="175" t="s">
        <v>480</v>
      </c>
      <c r="O36" s="149"/>
    </row>
    <row r="37" spans="1:104">
      <c r="A37" s="180"/>
      <c r="B37" s="179"/>
      <c r="C37" s="206">
        <v>16.399999999999999</v>
      </c>
      <c r="D37" s="207"/>
      <c r="E37" s="178">
        <v>16.399999999999999</v>
      </c>
      <c r="F37" s="177"/>
      <c r="G37" s="176"/>
      <c r="M37" s="175" t="s">
        <v>446</v>
      </c>
      <c r="O37" s="149"/>
    </row>
    <row r="38" spans="1:104">
      <c r="A38" s="180"/>
      <c r="B38" s="179"/>
      <c r="C38" s="206">
        <v>16.399999999999999</v>
      </c>
      <c r="D38" s="207"/>
      <c r="E38" s="178">
        <v>16.399999999999999</v>
      </c>
      <c r="F38" s="177"/>
      <c r="G38" s="176"/>
      <c r="M38" s="175" t="s">
        <v>479</v>
      </c>
      <c r="O38" s="149"/>
    </row>
    <row r="39" spans="1:104">
      <c r="A39" s="180"/>
      <c r="B39" s="179"/>
      <c r="C39" s="206">
        <v>16.399999999999999</v>
      </c>
      <c r="D39" s="207"/>
      <c r="E39" s="178">
        <v>16.399999999999999</v>
      </c>
      <c r="F39" s="177"/>
      <c r="G39" s="176"/>
      <c r="M39" s="175" t="s">
        <v>478</v>
      </c>
      <c r="O39" s="149"/>
    </row>
    <row r="40" spans="1:104">
      <c r="A40" s="180"/>
      <c r="B40" s="179"/>
      <c r="C40" s="206">
        <v>0</v>
      </c>
      <c r="D40" s="207"/>
      <c r="E40" s="178">
        <v>0</v>
      </c>
      <c r="F40" s="177"/>
      <c r="G40" s="176"/>
      <c r="M40" s="175" t="s">
        <v>477</v>
      </c>
      <c r="O40" s="149"/>
    </row>
    <row r="41" spans="1:104">
      <c r="A41" s="180"/>
      <c r="B41" s="179"/>
      <c r="C41" s="206">
        <v>0</v>
      </c>
      <c r="D41" s="207"/>
      <c r="E41" s="178">
        <v>0</v>
      </c>
      <c r="F41" s="177"/>
      <c r="G41" s="176"/>
      <c r="M41" s="175" t="s">
        <v>476</v>
      </c>
      <c r="O41" s="149"/>
    </row>
    <row r="42" spans="1:104">
      <c r="A42" s="156"/>
      <c r="B42" s="157" t="s">
        <v>69</v>
      </c>
      <c r="C42" s="158" t="str">
        <f>CONCATENATE(B31," ",C31)</f>
        <v>4 Vodorovné konstrukce</v>
      </c>
      <c r="D42" s="156"/>
      <c r="E42" s="159"/>
      <c r="F42" s="159"/>
      <c r="G42" s="160">
        <f>SUM(G31:G41)</f>
        <v>0</v>
      </c>
      <c r="O42" s="149">
        <v>4</v>
      </c>
      <c r="BA42" s="161">
        <f>SUM(BA31:BA41)</f>
        <v>0</v>
      </c>
      <c r="BB42" s="161">
        <f>SUM(BB31:BB41)</f>
        <v>0</v>
      </c>
      <c r="BC42" s="161">
        <f>SUM(BC31:BC41)</f>
        <v>0</v>
      </c>
      <c r="BD42" s="161">
        <f>SUM(BD31:BD41)</f>
        <v>0</v>
      </c>
      <c r="BE42" s="161">
        <f>SUM(BE31:BE41)</f>
        <v>0</v>
      </c>
    </row>
    <row r="43" spans="1:104">
      <c r="A43" s="142" t="s">
        <v>65</v>
      </c>
      <c r="B43" s="143" t="s">
        <v>91</v>
      </c>
      <c r="C43" s="144" t="s">
        <v>92</v>
      </c>
      <c r="D43" s="145"/>
      <c r="E43" s="146"/>
      <c r="F43" s="146"/>
      <c r="G43" s="147"/>
      <c r="H43" s="148"/>
      <c r="I43" s="148"/>
      <c r="O43" s="149">
        <v>1</v>
      </c>
    </row>
    <row r="44" spans="1:104" ht="22.5">
      <c r="A44" s="150">
        <v>8</v>
      </c>
      <c r="B44" s="151" t="s">
        <v>93</v>
      </c>
      <c r="C44" s="152" t="s">
        <v>94</v>
      </c>
      <c r="D44" s="153" t="s">
        <v>77</v>
      </c>
      <c r="E44" s="154">
        <v>14.59</v>
      </c>
      <c r="F44" s="154">
        <v>0</v>
      </c>
      <c r="G44" s="155">
        <f>E44*F44</f>
        <v>0</v>
      </c>
      <c r="O44" s="149">
        <v>2</v>
      </c>
      <c r="AA44" s="122">
        <v>12</v>
      </c>
      <c r="AB44" s="122">
        <v>0</v>
      </c>
      <c r="AC44" s="122">
        <v>8</v>
      </c>
      <c r="AZ44" s="122">
        <v>1</v>
      </c>
      <c r="BA44" s="122">
        <f>IF(AZ44=1,G44,0)</f>
        <v>0</v>
      </c>
      <c r="BB44" s="122">
        <f>IF(AZ44=2,G44,0)</f>
        <v>0</v>
      </c>
      <c r="BC44" s="122">
        <f>IF(AZ44=3,G44,0)</f>
        <v>0</v>
      </c>
      <c r="BD44" s="122">
        <f>IF(AZ44=4,G44,0)</f>
        <v>0</v>
      </c>
      <c r="BE44" s="122">
        <f>IF(AZ44=5,G44,0)</f>
        <v>0</v>
      </c>
      <c r="CZ44" s="122">
        <v>1.476</v>
      </c>
    </row>
    <row r="45" spans="1:104">
      <c r="A45" s="180"/>
      <c r="B45" s="179"/>
      <c r="C45" s="206" t="s">
        <v>375</v>
      </c>
      <c r="D45" s="207"/>
      <c r="E45" s="178">
        <v>14.59</v>
      </c>
      <c r="F45" s="177"/>
      <c r="G45" s="176"/>
      <c r="M45" s="175" t="s">
        <v>375</v>
      </c>
      <c r="O45" s="149"/>
    </row>
    <row r="46" spans="1:104">
      <c r="A46" s="156"/>
      <c r="B46" s="157" t="s">
        <v>69</v>
      </c>
      <c r="C46" s="158" t="str">
        <f>CONCATENATE(B43," ",C43)</f>
        <v>5 Komunikace</v>
      </c>
      <c r="D46" s="156"/>
      <c r="E46" s="159"/>
      <c r="F46" s="159"/>
      <c r="G46" s="160">
        <f>SUM(G43:G45)</f>
        <v>0</v>
      </c>
      <c r="O46" s="149">
        <v>4</v>
      </c>
      <c r="BA46" s="161">
        <f>SUM(BA43:BA45)</f>
        <v>0</v>
      </c>
      <c r="BB46" s="161">
        <f>SUM(BB43:BB45)</f>
        <v>0</v>
      </c>
      <c r="BC46" s="161">
        <f>SUM(BC43:BC45)</f>
        <v>0</v>
      </c>
      <c r="BD46" s="161">
        <f>SUM(BD43:BD45)</f>
        <v>0</v>
      </c>
      <c r="BE46" s="161">
        <f>SUM(BE43:BE45)</f>
        <v>0</v>
      </c>
    </row>
    <row r="47" spans="1:104">
      <c r="A47" s="142" t="s">
        <v>65</v>
      </c>
      <c r="B47" s="143" t="s">
        <v>95</v>
      </c>
      <c r="C47" s="144" t="s">
        <v>96</v>
      </c>
      <c r="D47" s="145"/>
      <c r="E47" s="146"/>
      <c r="F47" s="146"/>
      <c r="G47" s="147"/>
      <c r="H47" s="148"/>
      <c r="I47" s="148"/>
      <c r="O47" s="149">
        <v>1</v>
      </c>
    </row>
    <row r="48" spans="1:104">
      <c r="A48" s="150">
        <v>9</v>
      </c>
      <c r="B48" s="151" t="s">
        <v>97</v>
      </c>
      <c r="C48" s="152" t="s">
        <v>98</v>
      </c>
      <c r="D48" s="153" t="s">
        <v>77</v>
      </c>
      <c r="E48" s="154">
        <v>245.375</v>
      </c>
      <c r="F48" s="154">
        <v>0</v>
      </c>
      <c r="G48" s="155">
        <f>E48*F48</f>
        <v>0</v>
      </c>
      <c r="O48" s="149">
        <v>2</v>
      </c>
      <c r="AA48" s="122">
        <v>12</v>
      </c>
      <c r="AB48" s="122">
        <v>0</v>
      </c>
      <c r="AC48" s="122">
        <v>9</v>
      </c>
      <c r="AZ48" s="122">
        <v>1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1.5810000000000001E-2</v>
      </c>
    </row>
    <row r="49" spans="1:15">
      <c r="A49" s="180"/>
      <c r="B49" s="179"/>
      <c r="C49" s="206" t="s">
        <v>475</v>
      </c>
      <c r="D49" s="207"/>
      <c r="E49" s="178">
        <v>0</v>
      </c>
      <c r="F49" s="177"/>
      <c r="G49" s="176"/>
      <c r="M49" s="175" t="s">
        <v>475</v>
      </c>
      <c r="O49" s="149"/>
    </row>
    <row r="50" spans="1:15">
      <c r="A50" s="180"/>
      <c r="B50" s="179"/>
      <c r="C50" s="206" t="s">
        <v>474</v>
      </c>
      <c r="D50" s="207"/>
      <c r="E50" s="178">
        <v>133.94999999999999</v>
      </c>
      <c r="F50" s="177"/>
      <c r="G50" s="176"/>
      <c r="M50" s="175" t="s">
        <v>474</v>
      </c>
      <c r="O50" s="149"/>
    </row>
    <row r="51" spans="1:15">
      <c r="A51" s="180"/>
      <c r="B51" s="179"/>
      <c r="C51" s="206" t="s">
        <v>473</v>
      </c>
      <c r="D51" s="207"/>
      <c r="E51" s="178">
        <v>-16</v>
      </c>
      <c r="F51" s="177"/>
      <c r="G51" s="176"/>
      <c r="M51" s="175" t="s">
        <v>473</v>
      </c>
      <c r="O51" s="149"/>
    </row>
    <row r="52" spans="1:15">
      <c r="A52" s="180"/>
      <c r="B52" s="179"/>
      <c r="C52" s="206" t="s">
        <v>472</v>
      </c>
      <c r="D52" s="207"/>
      <c r="E52" s="178">
        <v>-37.799999999999997</v>
      </c>
      <c r="F52" s="177"/>
      <c r="G52" s="176"/>
      <c r="M52" s="175" t="s">
        <v>472</v>
      </c>
      <c r="O52" s="149"/>
    </row>
    <row r="53" spans="1:15">
      <c r="A53" s="180"/>
      <c r="B53" s="179"/>
      <c r="C53" s="206" t="s">
        <v>471</v>
      </c>
      <c r="D53" s="207"/>
      <c r="E53" s="178">
        <v>0</v>
      </c>
      <c r="F53" s="177"/>
      <c r="G53" s="176"/>
      <c r="M53" s="175" t="s">
        <v>471</v>
      </c>
      <c r="O53" s="149"/>
    </row>
    <row r="54" spans="1:15">
      <c r="A54" s="180"/>
      <c r="B54" s="179"/>
      <c r="C54" s="206" t="s">
        <v>470</v>
      </c>
      <c r="D54" s="207"/>
      <c r="E54" s="178">
        <v>23.006499999999999</v>
      </c>
      <c r="F54" s="177"/>
      <c r="G54" s="176"/>
      <c r="M54" s="175" t="s">
        <v>470</v>
      </c>
      <c r="O54" s="149"/>
    </row>
    <row r="55" spans="1:15">
      <c r="A55" s="180"/>
      <c r="B55" s="179"/>
      <c r="C55" s="206" t="s">
        <v>465</v>
      </c>
      <c r="D55" s="207"/>
      <c r="E55" s="178">
        <v>-1.6</v>
      </c>
      <c r="F55" s="177"/>
      <c r="G55" s="176"/>
      <c r="M55" s="175" t="s">
        <v>465</v>
      </c>
      <c r="O55" s="149"/>
    </row>
    <row r="56" spans="1:15">
      <c r="A56" s="180"/>
      <c r="B56" s="179"/>
      <c r="C56" s="206" t="s">
        <v>469</v>
      </c>
      <c r="D56" s="207"/>
      <c r="E56" s="178">
        <v>-7.56</v>
      </c>
      <c r="F56" s="177"/>
      <c r="G56" s="176"/>
      <c r="M56" s="175" t="s">
        <v>469</v>
      </c>
      <c r="O56" s="149"/>
    </row>
    <row r="57" spans="1:15">
      <c r="A57" s="180"/>
      <c r="B57" s="179"/>
      <c r="C57" s="206" t="s">
        <v>408</v>
      </c>
      <c r="D57" s="207"/>
      <c r="E57" s="178">
        <v>0</v>
      </c>
      <c r="F57" s="177"/>
      <c r="G57" s="176"/>
      <c r="M57" s="175" t="s">
        <v>408</v>
      </c>
      <c r="O57" s="149"/>
    </row>
    <row r="58" spans="1:15">
      <c r="A58" s="180"/>
      <c r="B58" s="179"/>
      <c r="C58" s="206" t="s">
        <v>468</v>
      </c>
      <c r="D58" s="207"/>
      <c r="E58" s="178">
        <v>26.766500000000001</v>
      </c>
      <c r="F58" s="177"/>
      <c r="G58" s="176"/>
      <c r="M58" s="175" t="s">
        <v>468</v>
      </c>
      <c r="O58" s="149"/>
    </row>
    <row r="59" spans="1:15">
      <c r="A59" s="180"/>
      <c r="B59" s="179"/>
      <c r="C59" s="206" t="s">
        <v>465</v>
      </c>
      <c r="D59" s="207"/>
      <c r="E59" s="178">
        <v>-1.6</v>
      </c>
      <c r="F59" s="177"/>
      <c r="G59" s="176"/>
      <c r="M59" s="175" t="s">
        <v>465</v>
      </c>
      <c r="O59" s="149"/>
    </row>
    <row r="60" spans="1:15">
      <c r="A60" s="180"/>
      <c r="B60" s="179"/>
      <c r="C60" s="206" t="s">
        <v>464</v>
      </c>
      <c r="D60" s="207"/>
      <c r="E60" s="178">
        <v>-3.78</v>
      </c>
      <c r="F60" s="177"/>
      <c r="G60" s="176"/>
      <c r="M60" s="175" t="s">
        <v>464</v>
      </c>
      <c r="O60" s="149"/>
    </row>
    <row r="61" spans="1:15">
      <c r="A61" s="180"/>
      <c r="B61" s="179"/>
      <c r="C61" s="206" t="s">
        <v>467</v>
      </c>
      <c r="D61" s="207"/>
      <c r="E61" s="178">
        <v>0</v>
      </c>
      <c r="F61" s="177"/>
      <c r="G61" s="176"/>
      <c r="M61" s="175" t="s">
        <v>467</v>
      </c>
      <c r="O61" s="149"/>
    </row>
    <row r="62" spans="1:15">
      <c r="A62" s="180"/>
      <c r="B62" s="179"/>
      <c r="C62" s="206" t="s">
        <v>466</v>
      </c>
      <c r="D62" s="207"/>
      <c r="E62" s="178">
        <v>34.0045</v>
      </c>
      <c r="F62" s="177"/>
      <c r="G62" s="176"/>
      <c r="M62" s="175" t="s">
        <v>466</v>
      </c>
      <c r="O62" s="149"/>
    </row>
    <row r="63" spans="1:15">
      <c r="A63" s="180"/>
      <c r="B63" s="179"/>
      <c r="C63" s="206" t="s">
        <v>465</v>
      </c>
      <c r="D63" s="207"/>
      <c r="E63" s="178">
        <v>-1.6</v>
      </c>
      <c r="F63" s="177"/>
      <c r="G63" s="176"/>
      <c r="M63" s="175" t="s">
        <v>465</v>
      </c>
      <c r="O63" s="149"/>
    </row>
    <row r="64" spans="1:15">
      <c r="A64" s="180"/>
      <c r="B64" s="179"/>
      <c r="C64" s="206" t="s">
        <v>464</v>
      </c>
      <c r="D64" s="207"/>
      <c r="E64" s="178">
        <v>-3.78</v>
      </c>
      <c r="F64" s="177"/>
      <c r="G64" s="176"/>
      <c r="M64" s="175" t="s">
        <v>464</v>
      </c>
      <c r="O64" s="149"/>
    </row>
    <row r="65" spans="1:104">
      <c r="A65" s="180"/>
      <c r="B65" s="179"/>
      <c r="C65" s="206" t="s">
        <v>347</v>
      </c>
      <c r="D65" s="207"/>
      <c r="E65" s="178">
        <v>0</v>
      </c>
      <c r="F65" s="177"/>
      <c r="G65" s="176"/>
      <c r="M65" s="175" t="s">
        <v>347</v>
      </c>
      <c r="O65" s="149"/>
    </row>
    <row r="66" spans="1:104">
      <c r="A66" s="180"/>
      <c r="B66" s="179"/>
      <c r="C66" s="206" t="s">
        <v>463</v>
      </c>
      <c r="D66" s="207"/>
      <c r="E66" s="178">
        <v>122.67</v>
      </c>
      <c r="F66" s="177"/>
      <c r="G66" s="176"/>
      <c r="M66" s="175" t="s">
        <v>463</v>
      </c>
      <c r="O66" s="149"/>
    </row>
    <row r="67" spans="1:104">
      <c r="A67" s="180"/>
      <c r="B67" s="179"/>
      <c r="C67" s="206" t="s">
        <v>462</v>
      </c>
      <c r="D67" s="207"/>
      <c r="E67" s="178">
        <v>-2.1025</v>
      </c>
      <c r="F67" s="177"/>
      <c r="G67" s="176"/>
      <c r="M67" s="175" t="s">
        <v>462</v>
      </c>
      <c r="O67" s="149"/>
    </row>
    <row r="68" spans="1:104">
      <c r="A68" s="180"/>
      <c r="B68" s="179"/>
      <c r="C68" s="206" t="s">
        <v>461</v>
      </c>
      <c r="D68" s="207"/>
      <c r="E68" s="178">
        <v>-19.2</v>
      </c>
      <c r="F68" s="177"/>
      <c r="G68" s="176"/>
      <c r="M68" s="175" t="s">
        <v>461</v>
      </c>
      <c r="O68" s="149"/>
    </row>
    <row r="69" spans="1:104">
      <c r="A69" s="150">
        <v>10</v>
      </c>
      <c r="B69" s="151" t="s">
        <v>99</v>
      </c>
      <c r="C69" s="152" t="s">
        <v>100</v>
      </c>
      <c r="D69" s="153" t="s">
        <v>77</v>
      </c>
      <c r="E69" s="154">
        <v>191.73500000000001</v>
      </c>
      <c r="F69" s="154">
        <v>0</v>
      </c>
      <c r="G69" s="155">
        <f>E69*F69</f>
        <v>0</v>
      </c>
      <c r="O69" s="149">
        <v>2</v>
      </c>
      <c r="AA69" s="122">
        <v>12</v>
      </c>
      <c r="AB69" s="122">
        <v>0</v>
      </c>
      <c r="AC69" s="122">
        <v>10</v>
      </c>
      <c r="AZ69" s="122">
        <v>1</v>
      </c>
      <c r="BA69" s="122">
        <f>IF(AZ69=1,G69,0)</f>
        <v>0</v>
      </c>
      <c r="BB69" s="122">
        <f>IF(AZ69=2,G69,0)</f>
        <v>0</v>
      </c>
      <c r="BC69" s="122">
        <f>IF(AZ69=3,G69,0)</f>
        <v>0</v>
      </c>
      <c r="BD69" s="122">
        <f>IF(AZ69=4,G69,0)</f>
        <v>0</v>
      </c>
      <c r="BE69" s="122">
        <f>IF(AZ69=5,G69,0)</f>
        <v>0</v>
      </c>
      <c r="CZ69" s="122">
        <v>4.7660000000000001E-2</v>
      </c>
    </row>
    <row r="70" spans="1:104">
      <c r="A70" s="180"/>
      <c r="B70" s="179"/>
      <c r="C70" s="206" t="s">
        <v>460</v>
      </c>
      <c r="D70" s="207"/>
      <c r="E70" s="178">
        <v>0</v>
      </c>
      <c r="F70" s="177"/>
      <c r="G70" s="176"/>
      <c r="M70" s="175" t="s">
        <v>460</v>
      </c>
      <c r="O70" s="149"/>
    </row>
    <row r="71" spans="1:104">
      <c r="A71" s="180"/>
      <c r="B71" s="179"/>
      <c r="C71" s="206" t="s">
        <v>459</v>
      </c>
      <c r="D71" s="207"/>
      <c r="E71" s="178">
        <v>140.41499999999999</v>
      </c>
      <c r="F71" s="177"/>
      <c r="G71" s="176"/>
      <c r="M71" s="175" t="s">
        <v>459</v>
      </c>
      <c r="O71" s="149"/>
    </row>
    <row r="72" spans="1:104">
      <c r="A72" s="180"/>
      <c r="B72" s="179"/>
      <c r="C72" s="206" t="s">
        <v>458</v>
      </c>
      <c r="D72" s="207"/>
      <c r="E72" s="178">
        <v>0</v>
      </c>
      <c r="F72" s="177"/>
      <c r="G72" s="176"/>
      <c r="M72" s="175" t="s">
        <v>458</v>
      </c>
      <c r="O72" s="149"/>
    </row>
    <row r="73" spans="1:104">
      <c r="A73" s="180"/>
      <c r="B73" s="179"/>
      <c r="C73" s="206" t="s">
        <v>457</v>
      </c>
      <c r="D73" s="207"/>
      <c r="E73" s="178">
        <v>0</v>
      </c>
      <c r="F73" s="177"/>
      <c r="G73" s="176"/>
      <c r="M73" s="175" t="s">
        <v>457</v>
      </c>
      <c r="O73" s="149"/>
    </row>
    <row r="74" spans="1:104">
      <c r="A74" s="180"/>
      <c r="B74" s="179"/>
      <c r="C74" s="206" t="s">
        <v>456</v>
      </c>
      <c r="D74" s="207"/>
      <c r="E74" s="178">
        <v>31.02</v>
      </c>
      <c r="F74" s="177"/>
      <c r="G74" s="176"/>
      <c r="M74" s="175" t="s">
        <v>456</v>
      </c>
      <c r="O74" s="149"/>
    </row>
    <row r="75" spans="1:104">
      <c r="A75" s="180"/>
      <c r="B75" s="179"/>
      <c r="C75" s="206" t="s">
        <v>455</v>
      </c>
      <c r="D75" s="207"/>
      <c r="E75" s="178">
        <v>0</v>
      </c>
      <c r="F75" s="177"/>
      <c r="G75" s="176"/>
      <c r="M75" s="175" t="s">
        <v>455</v>
      </c>
      <c r="O75" s="149"/>
    </row>
    <row r="76" spans="1:104">
      <c r="A76" s="180"/>
      <c r="B76" s="179"/>
      <c r="C76" s="206" t="s">
        <v>454</v>
      </c>
      <c r="D76" s="207"/>
      <c r="E76" s="178">
        <v>23.5</v>
      </c>
      <c r="F76" s="177"/>
      <c r="G76" s="176"/>
      <c r="M76" s="175" t="s">
        <v>454</v>
      </c>
      <c r="O76" s="149"/>
    </row>
    <row r="77" spans="1:104">
      <c r="A77" s="180"/>
      <c r="B77" s="179"/>
      <c r="C77" s="206" t="s">
        <v>453</v>
      </c>
      <c r="D77" s="207"/>
      <c r="E77" s="178">
        <v>-3.2</v>
      </c>
      <c r="F77" s="177"/>
      <c r="G77" s="176"/>
      <c r="M77" s="175" t="s">
        <v>453</v>
      </c>
      <c r="O77" s="149"/>
    </row>
    <row r="78" spans="1:104" ht="22.5">
      <c r="A78" s="150">
        <v>11</v>
      </c>
      <c r="B78" s="151" t="s">
        <v>101</v>
      </c>
      <c r="C78" s="152" t="s">
        <v>500</v>
      </c>
      <c r="D78" s="153" t="s">
        <v>77</v>
      </c>
      <c r="E78" s="154">
        <v>992.73</v>
      </c>
      <c r="F78" s="154">
        <v>0</v>
      </c>
      <c r="G78" s="155">
        <f>E78*F78</f>
        <v>0</v>
      </c>
      <c r="O78" s="149">
        <v>2</v>
      </c>
      <c r="AA78" s="122">
        <v>12</v>
      </c>
      <c r="AB78" s="122">
        <v>0</v>
      </c>
      <c r="AC78" s="122">
        <v>11</v>
      </c>
      <c r="AZ78" s="122">
        <v>1</v>
      </c>
      <c r="BA78" s="122">
        <f>IF(AZ78=1,G78,0)</f>
        <v>0</v>
      </c>
      <c r="BB78" s="122">
        <f>IF(AZ78=2,G78,0)</f>
        <v>0</v>
      </c>
      <c r="BC78" s="122">
        <f>IF(AZ78=3,G78,0)</f>
        <v>0</v>
      </c>
      <c r="BD78" s="122">
        <f>IF(AZ78=4,G78,0)</f>
        <v>0</v>
      </c>
      <c r="BE78" s="122">
        <f>IF(AZ78=5,G78,0)</f>
        <v>0</v>
      </c>
      <c r="CZ78" s="122">
        <v>5.5000000000000003E-4</v>
      </c>
    </row>
    <row r="79" spans="1:104">
      <c r="A79" s="180"/>
      <c r="B79" s="179"/>
      <c r="C79" s="206" t="s">
        <v>452</v>
      </c>
      <c r="D79" s="207"/>
      <c r="E79" s="178">
        <v>0</v>
      </c>
      <c r="F79" s="177"/>
      <c r="G79" s="176"/>
      <c r="M79" s="175" t="s">
        <v>452</v>
      </c>
      <c r="O79" s="149"/>
    </row>
    <row r="80" spans="1:104">
      <c r="A80" s="180"/>
      <c r="B80" s="179"/>
      <c r="C80" s="206" t="s">
        <v>451</v>
      </c>
      <c r="D80" s="207"/>
      <c r="E80" s="178">
        <v>327.62</v>
      </c>
      <c r="F80" s="177"/>
      <c r="G80" s="176"/>
      <c r="M80" s="175" t="s">
        <v>451</v>
      </c>
      <c r="O80" s="149"/>
    </row>
    <row r="81" spans="1:104">
      <c r="A81" s="180"/>
      <c r="B81" s="179"/>
      <c r="C81" s="206" t="s">
        <v>450</v>
      </c>
      <c r="D81" s="207"/>
      <c r="E81" s="178">
        <v>0</v>
      </c>
      <c r="F81" s="177"/>
      <c r="G81" s="176"/>
      <c r="M81" s="175" t="s">
        <v>450</v>
      </c>
      <c r="O81" s="149"/>
    </row>
    <row r="82" spans="1:104">
      <c r="A82" s="180"/>
      <c r="B82" s="179"/>
      <c r="C82" s="208">
        <v>191735</v>
      </c>
      <c r="D82" s="207"/>
      <c r="E82" s="178">
        <v>191.73500000000001</v>
      </c>
      <c r="F82" s="177"/>
      <c r="G82" s="176"/>
      <c r="M82" s="181">
        <v>191735</v>
      </c>
      <c r="O82" s="149"/>
    </row>
    <row r="83" spans="1:104">
      <c r="A83" s="180"/>
      <c r="B83" s="179"/>
      <c r="C83" s="206" t="s">
        <v>449</v>
      </c>
      <c r="D83" s="207"/>
      <c r="E83" s="178">
        <v>0</v>
      </c>
      <c r="F83" s="177"/>
      <c r="G83" s="176"/>
      <c r="M83" s="182"/>
      <c r="O83" s="149"/>
    </row>
    <row r="84" spans="1:104">
      <c r="A84" s="180"/>
      <c r="B84" s="179"/>
      <c r="C84" s="208">
        <v>245375</v>
      </c>
      <c r="D84" s="207"/>
      <c r="E84" s="178">
        <v>245.375</v>
      </c>
      <c r="F84" s="177"/>
      <c r="G84" s="176"/>
      <c r="M84" s="181">
        <v>245375</v>
      </c>
      <c r="O84" s="149"/>
    </row>
    <row r="85" spans="1:104">
      <c r="A85" s="180"/>
      <c r="B85" s="179"/>
      <c r="C85" s="206" t="s">
        <v>501</v>
      </c>
      <c r="D85" s="207"/>
      <c r="E85" s="178">
        <v>0</v>
      </c>
      <c r="F85" s="177"/>
      <c r="G85" s="176"/>
      <c r="M85" s="175" t="s">
        <v>448</v>
      </c>
      <c r="O85" s="149"/>
    </row>
    <row r="86" spans="1:104">
      <c r="A86" s="180"/>
      <c r="B86" s="179"/>
      <c r="C86" s="206">
        <v>228</v>
      </c>
      <c r="D86" s="207"/>
      <c r="E86" s="178">
        <v>228</v>
      </c>
      <c r="F86" s="177"/>
      <c r="G86" s="176"/>
      <c r="M86" s="175" t="s">
        <v>447</v>
      </c>
      <c r="O86" s="149"/>
    </row>
    <row r="87" spans="1:104">
      <c r="A87" s="156"/>
      <c r="B87" s="157" t="s">
        <v>69</v>
      </c>
      <c r="C87" s="158" t="str">
        <f>CONCATENATE(B47," ",C47)</f>
        <v>61 Upravy povrchů vnitřní</v>
      </c>
      <c r="D87" s="156"/>
      <c r="E87" s="159"/>
      <c r="F87" s="159"/>
      <c r="G87" s="160">
        <f>SUM(G47:G86)</f>
        <v>0</v>
      </c>
      <c r="O87" s="149">
        <v>4</v>
      </c>
      <c r="BA87" s="161">
        <f>SUM(BA47:BA86)</f>
        <v>0</v>
      </c>
      <c r="BB87" s="161">
        <f>SUM(BB47:BB86)</f>
        <v>0</v>
      </c>
      <c r="BC87" s="161">
        <f>SUM(BC47:BC86)</f>
        <v>0</v>
      </c>
      <c r="BD87" s="161">
        <f>SUM(BD47:BD86)</f>
        <v>0</v>
      </c>
      <c r="BE87" s="161">
        <f>SUM(BE47:BE86)</f>
        <v>0</v>
      </c>
    </row>
    <row r="88" spans="1:104">
      <c r="A88" s="142" t="s">
        <v>65</v>
      </c>
      <c r="B88" s="143" t="s">
        <v>103</v>
      </c>
      <c r="C88" s="144" t="s">
        <v>104</v>
      </c>
      <c r="D88" s="145"/>
      <c r="E88" s="146"/>
      <c r="F88" s="146"/>
      <c r="G88" s="147"/>
      <c r="H88" s="148"/>
      <c r="I88" s="148"/>
      <c r="O88" s="149">
        <v>1</v>
      </c>
    </row>
    <row r="89" spans="1:104" ht="22.5">
      <c r="A89" s="150">
        <v>12</v>
      </c>
      <c r="B89" s="151" t="s">
        <v>105</v>
      </c>
      <c r="C89" s="152" t="s">
        <v>106</v>
      </c>
      <c r="D89" s="153" t="s">
        <v>77</v>
      </c>
      <c r="E89" s="154">
        <v>244.84</v>
      </c>
      <c r="F89" s="154">
        <v>0</v>
      </c>
      <c r="G89" s="155">
        <f>E89*F89</f>
        <v>0</v>
      </c>
      <c r="O89" s="149">
        <v>2</v>
      </c>
      <c r="AA89" s="122">
        <v>12</v>
      </c>
      <c r="AB89" s="122">
        <v>0</v>
      </c>
      <c r="AC89" s="122">
        <v>12</v>
      </c>
      <c r="AZ89" s="122">
        <v>1</v>
      </c>
      <c r="BA89" s="122">
        <f>IF(AZ89=1,G89,0)</f>
        <v>0</v>
      </c>
      <c r="BB89" s="122">
        <f>IF(AZ89=2,G89,0)</f>
        <v>0</v>
      </c>
      <c r="BC89" s="122">
        <f>IF(AZ89=3,G89,0)</f>
        <v>0</v>
      </c>
      <c r="BD89" s="122">
        <f>IF(AZ89=4,G89,0)</f>
        <v>0</v>
      </c>
      <c r="BE89" s="122">
        <f>IF(AZ89=5,G89,0)</f>
        <v>0</v>
      </c>
      <c r="CZ89" s="122">
        <v>0.124</v>
      </c>
    </row>
    <row r="90" spans="1:104">
      <c r="A90" s="180"/>
      <c r="B90" s="179"/>
      <c r="C90" s="206" t="s">
        <v>368</v>
      </c>
      <c r="D90" s="207"/>
      <c r="E90" s="178">
        <v>0</v>
      </c>
      <c r="F90" s="177"/>
      <c r="G90" s="176"/>
      <c r="M90" s="175" t="s">
        <v>368</v>
      </c>
      <c r="O90" s="149"/>
    </row>
    <row r="91" spans="1:104">
      <c r="A91" s="180"/>
      <c r="B91" s="179"/>
      <c r="C91" s="206" t="s">
        <v>446</v>
      </c>
      <c r="D91" s="207"/>
      <c r="E91" s="178">
        <v>53.1</v>
      </c>
      <c r="F91" s="177"/>
      <c r="G91" s="176"/>
      <c r="M91" s="175" t="s">
        <v>446</v>
      </c>
      <c r="O91" s="149"/>
    </row>
    <row r="92" spans="1:104">
      <c r="A92" s="180"/>
      <c r="B92" s="179"/>
      <c r="C92" s="206" t="s">
        <v>445</v>
      </c>
      <c r="D92" s="207"/>
      <c r="E92" s="178">
        <v>53.1</v>
      </c>
      <c r="F92" s="177"/>
      <c r="G92" s="176"/>
      <c r="M92" s="175" t="s">
        <v>445</v>
      </c>
      <c r="O92" s="149"/>
    </row>
    <row r="93" spans="1:104">
      <c r="A93" s="180"/>
      <c r="B93" s="179"/>
      <c r="C93" s="206" t="s">
        <v>444</v>
      </c>
      <c r="D93" s="207"/>
      <c r="E93" s="178">
        <v>53</v>
      </c>
      <c r="F93" s="177"/>
      <c r="G93" s="176"/>
      <c r="M93" s="175" t="s">
        <v>444</v>
      </c>
      <c r="O93" s="149"/>
    </row>
    <row r="94" spans="1:104">
      <c r="A94" s="180"/>
      <c r="B94" s="179"/>
      <c r="C94" s="206" t="s">
        <v>443</v>
      </c>
      <c r="D94" s="207"/>
      <c r="E94" s="178">
        <v>65.900000000000006</v>
      </c>
      <c r="F94" s="177"/>
      <c r="G94" s="176"/>
      <c r="M94" s="175" t="s">
        <v>443</v>
      </c>
      <c r="O94" s="149"/>
    </row>
    <row r="95" spans="1:104">
      <c r="A95" s="180"/>
      <c r="B95" s="179"/>
      <c r="C95" s="206" t="s">
        <v>348</v>
      </c>
      <c r="D95" s="207"/>
      <c r="E95" s="178">
        <v>19.739999999999998</v>
      </c>
      <c r="F95" s="177"/>
      <c r="G95" s="176"/>
      <c r="M95" s="175" t="s">
        <v>348</v>
      </c>
      <c r="O95" s="149"/>
    </row>
    <row r="96" spans="1:104">
      <c r="A96" s="150">
        <v>13</v>
      </c>
      <c r="B96" s="151" t="s">
        <v>107</v>
      </c>
      <c r="C96" s="152" t="s">
        <v>108</v>
      </c>
      <c r="D96" s="153" t="s">
        <v>77</v>
      </c>
      <c r="E96" s="154">
        <v>49.25</v>
      </c>
      <c r="F96" s="154">
        <v>0</v>
      </c>
      <c r="G96" s="155">
        <f>E96*F96</f>
        <v>0</v>
      </c>
      <c r="O96" s="149">
        <v>2</v>
      </c>
      <c r="AA96" s="122">
        <v>12</v>
      </c>
      <c r="AB96" s="122">
        <v>0</v>
      </c>
      <c r="AC96" s="122">
        <v>13</v>
      </c>
      <c r="AZ96" s="122">
        <v>1</v>
      </c>
      <c r="BA96" s="122">
        <f>IF(AZ96=1,G96,0)</f>
        <v>0</v>
      </c>
      <c r="BB96" s="122">
        <f>IF(AZ96=2,G96,0)</f>
        <v>0</v>
      </c>
      <c r="BC96" s="122">
        <f>IF(AZ96=3,G96,0)</f>
        <v>0</v>
      </c>
      <c r="BD96" s="122">
        <f>IF(AZ96=4,G96,0)</f>
        <v>0</v>
      </c>
      <c r="BE96" s="122">
        <f>IF(AZ96=5,G96,0)</f>
        <v>0</v>
      </c>
      <c r="CZ96" s="122">
        <v>9.5000000000000001E-2</v>
      </c>
    </row>
    <row r="97" spans="1:104">
      <c r="A97" s="180"/>
      <c r="B97" s="179"/>
      <c r="C97" s="206" t="s">
        <v>349</v>
      </c>
      <c r="D97" s="207"/>
      <c r="E97" s="178">
        <v>49.25</v>
      </c>
      <c r="F97" s="177"/>
      <c r="G97" s="176"/>
      <c r="M97" s="175" t="s">
        <v>349</v>
      </c>
      <c r="O97" s="149"/>
    </row>
    <row r="98" spans="1:104">
      <c r="A98" s="150">
        <v>14</v>
      </c>
      <c r="B98" s="151" t="s">
        <v>109</v>
      </c>
      <c r="C98" s="152" t="s">
        <v>110</v>
      </c>
      <c r="D98" s="153" t="s">
        <v>72</v>
      </c>
      <c r="E98" s="154">
        <v>35.290799999999997</v>
      </c>
      <c r="F98" s="154">
        <v>0</v>
      </c>
      <c r="G98" s="155">
        <f>E98*F98</f>
        <v>0</v>
      </c>
      <c r="O98" s="149">
        <v>2</v>
      </c>
      <c r="AA98" s="122">
        <v>12</v>
      </c>
      <c r="AB98" s="122">
        <v>0</v>
      </c>
      <c r="AC98" s="122">
        <v>14</v>
      </c>
      <c r="AZ98" s="122">
        <v>1</v>
      </c>
      <c r="BA98" s="122">
        <f>IF(AZ98=1,G98,0)</f>
        <v>0</v>
      </c>
      <c r="BB98" s="122">
        <f>IF(AZ98=2,G98,0)</f>
        <v>0</v>
      </c>
      <c r="BC98" s="122">
        <f>IF(AZ98=3,G98,0)</f>
        <v>0</v>
      </c>
      <c r="BD98" s="122">
        <f>IF(AZ98=4,G98,0)</f>
        <v>0</v>
      </c>
      <c r="BE98" s="122">
        <f>IF(AZ98=5,G98,0)</f>
        <v>0</v>
      </c>
      <c r="CZ98" s="122">
        <v>2.5249999999999999</v>
      </c>
    </row>
    <row r="99" spans="1:104">
      <c r="A99" s="180"/>
      <c r="B99" s="179"/>
      <c r="C99" s="206" t="s">
        <v>442</v>
      </c>
      <c r="D99" s="207"/>
      <c r="E99" s="178">
        <v>35.290799999999997</v>
      </c>
      <c r="F99" s="177"/>
      <c r="G99" s="176"/>
      <c r="M99" s="175" t="s">
        <v>442</v>
      </c>
      <c r="O99" s="149"/>
    </row>
    <row r="100" spans="1:104">
      <c r="A100" s="150">
        <v>15</v>
      </c>
      <c r="B100" s="151" t="s">
        <v>111</v>
      </c>
      <c r="C100" s="152" t="s">
        <v>112</v>
      </c>
      <c r="D100" s="153" t="s">
        <v>113</v>
      </c>
      <c r="E100" s="154">
        <v>2.4279999999999999</v>
      </c>
      <c r="F100" s="154">
        <v>0</v>
      </c>
      <c r="G100" s="155">
        <f>E100*F100</f>
        <v>0</v>
      </c>
      <c r="O100" s="149">
        <v>2</v>
      </c>
      <c r="AA100" s="122">
        <v>12</v>
      </c>
      <c r="AB100" s="122">
        <v>0</v>
      </c>
      <c r="AC100" s="122">
        <v>15</v>
      </c>
      <c r="AZ100" s="122">
        <v>1</v>
      </c>
      <c r="BA100" s="122">
        <f>IF(AZ100=1,G100,0)</f>
        <v>0</v>
      </c>
      <c r="BB100" s="122">
        <f>IF(AZ100=2,G100,0)</f>
        <v>0</v>
      </c>
      <c r="BC100" s="122">
        <f>IF(AZ100=3,G100,0)</f>
        <v>0</v>
      </c>
      <c r="BD100" s="122">
        <f>IF(AZ100=4,G100,0)</f>
        <v>0</v>
      </c>
      <c r="BE100" s="122">
        <f>IF(AZ100=5,G100,0)</f>
        <v>0</v>
      </c>
      <c r="CZ100" s="122">
        <v>1.0662499999999999</v>
      </c>
    </row>
    <row r="101" spans="1:104">
      <c r="A101" s="180"/>
      <c r="B101" s="179"/>
      <c r="C101" s="206" t="s">
        <v>441</v>
      </c>
      <c r="D101" s="207"/>
      <c r="E101" s="178">
        <v>0</v>
      </c>
      <c r="F101" s="177"/>
      <c r="G101" s="176"/>
      <c r="M101" s="175" t="s">
        <v>441</v>
      </c>
      <c r="O101" s="149"/>
    </row>
    <row r="102" spans="1:104">
      <c r="A102" s="180"/>
      <c r="B102" s="179"/>
      <c r="C102" s="206" t="s">
        <v>440</v>
      </c>
      <c r="D102" s="207"/>
      <c r="E102" s="178">
        <v>0.3866</v>
      </c>
      <c r="F102" s="177"/>
      <c r="G102" s="176"/>
      <c r="M102" s="175" t="s">
        <v>440</v>
      </c>
      <c r="O102" s="149"/>
    </row>
    <row r="103" spans="1:104">
      <c r="A103" s="180"/>
      <c r="B103" s="179"/>
      <c r="C103" s="206" t="s">
        <v>439</v>
      </c>
      <c r="D103" s="207"/>
      <c r="E103" s="178">
        <v>0</v>
      </c>
      <c r="F103" s="177"/>
      <c r="G103" s="176"/>
      <c r="M103" s="175" t="s">
        <v>439</v>
      </c>
      <c r="O103" s="149"/>
    </row>
    <row r="104" spans="1:104">
      <c r="A104" s="180"/>
      <c r="B104" s="179"/>
      <c r="C104" s="206" t="s">
        <v>438</v>
      </c>
      <c r="D104" s="207"/>
      <c r="E104" s="178">
        <v>1.7410000000000001</v>
      </c>
      <c r="F104" s="177"/>
      <c r="G104" s="176"/>
      <c r="M104" s="175" t="s">
        <v>438</v>
      </c>
      <c r="O104" s="149"/>
    </row>
    <row r="105" spans="1:104">
      <c r="A105" s="180"/>
      <c r="B105" s="179"/>
      <c r="C105" s="206" t="s">
        <v>437</v>
      </c>
      <c r="D105" s="207"/>
      <c r="E105" s="178">
        <v>0</v>
      </c>
      <c r="F105" s="177"/>
      <c r="G105" s="176"/>
      <c r="M105" s="175" t="s">
        <v>437</v>
      </c>
      <c r="O105" s="149"/>
    </row>
    <row r="106" spans="1:104">
      <c r="A106" s="180"/>
      <c r="B106" s="179"/>
      <c r="C106" s="206" t="s">
        <v>436</v>
      </c>
      <c r="D106" s="207"/>
      <c r="E106" s="178">
        <v>0.3004</v>
      </c>
      <c r="F106" s="177"/>
      <c r="G106" s="176"/>
      <c r="M106" s="175" t="s">
        <v>436</v>
      </c>
      <c r="O106" s="149"/>
    </row>
    <row r="107" spans="1:104">
      <c r="A107" s="150">
        <v>16</v>
      </c>
      <c r="B107" s="151" t="s">
        <v>114</v>
      </c>
      <c r="C107" s="152" t="s">
        <v>115</v>
      </c>
      <c r="D107" s="153" t="s">
        <v>72</v>
      </c>
      <c r="E107" s="154">
        <v>29.408999999999999</v>
      </c>
      <c r="F107" s="154">
        <v>0</v>
      </c>
      <c r="G107" s="155">
        <f>E107*F107</f>
        <v>0</v>
      </c>
      <c r="O107" s="149">
        <v>2</v>
      </c>
      <c r="AA107" s="122">
        <v>12</v>
      </c>
      <c r="AB107" s="122">
        <v>0</v>
      </c>
      <c r="AC107" s="122">
        <v>16</v>
      </c>
      <c r="AZ107" s="122">
        <v>1</v>
      </c>
      <c r="BA107" s="122">
        <f>IF(AZ107=1,G107,0)</f>
        <v>0</v>
      </c>
      <c r="BB107" s="122">
        <f>IF(AZ107=2,G107,0)</f>
        <v>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1.837</v>
      </c>
    </row>
    <row r="108" spans="1:104">
      <c r="A108" s="180"/>
      <c r="B108" s="179"/>
      <c r="C108" s="206" t="s">
        <v>435</v>
      </c>
      <c r="D108" s="207"/>
      <c r="E108" s="178">
        <v>29.408999999999999</v>
      </c>
      <c r="F108" s="177"/>
      <c r="G108" s="176"/>
      <c r="M108" s="175" t="s">
        <v>435</v>
      </c>
      <c r="O108" s="149"/>
    </row>
    <row r="109" spans="1:104">
      <c r="A109" s="156"/>
      <c r="B109" s="157" t="s">
        <v>69</v>
      </c>
      <c r="C109" s="158" t="str">
        <f>CONCATENATE(B88," ",C88)</f>
        <v>63 Podlahy a podlahové konstrukce</v>
      </c>
      <c r="D109" s="156"/>
      <c r="E109" s="159"/>
      <c r="F109" s="159"/>
      <c r="G109" s="160">
        <f>SUM(G88:G108)</f>
        <v>0</v>
      </c>
      <c r="O109" s="149">
        <v>4</v>
      </c>
      <c r="BA109" s="161">
        <f>SUM(BA88:BA108)</f>
        <v>0</v>
      </c>
      <c r="BB109" s="161">
        <f>SUM(BB88:BB108)</f>
        <v>0</v>
      </c>
      <c r="BC109" s="161">
        <f>SUM(BC88:BC108)</f>
        <v>0</v>
      </c>
      <c r="BD109" s="161">
        <f>SUM(BD88:BD108)</f>
        <v>0</v>
      </c>
      <c r="BE109" s="161">
        <f>SUM(BE88:BE108)</f>
        <v>0</v>
      </c>
    </row>
    <row r="110" spans="1:104">
      <c r="A110" s="142" t="s">
        <v>65</v>
      </c>
      <c r="B110" s="143" t="s">
        <v>116</v>
      </c>
      <c r="C110" s="144" t="s">
        <v>117</v>
      </c>
      <c r="D110" s="145"/>
      <c r="E110" s="146"/>
      <c r="F110" s="146"/>
      <c r="G110" s="147"/>
      <c r="H110" s="148"/>
      <c r="I110" s="148"/>
      <c r="O110" s="149">
        <v>1</v>
      </c>
    </row>
    <row r="111" spans="1:104">
      <c r="A111" s="150">
        <v>17</v>
      </c>
      <c r="B111" s="151" t="s">
        <v>118</v>
      </c>
      <c r="C111" s="152" t="s">
        <v>119</v>
      </c>
      <c r="D111" s="153" t="s">
        <v>72</v>
      </c>
      <c r="E111" s="154">
        <v>0.88400000000000001</v>
      </c>
      <c r="F111" s="154">
        <v>0</v>
      </c>
      <c r="G111" s="155">
        <f>E111*F111</f>
        <v>0</v>
      </c>
      <c r="O111" s="149">
        <v>2</v>
      </c>
      <c r="AA111" s="122">
        <v>12</v>
      </c>
      <c r="AB111" s="122">
        <v>0</v>
      </c>
      <c r="AC111" s="122">
        <v>17</v>
      </c>
      <c r="AZ111" s="122">
        <v>1</v>
      </c>
      <c r="BA111" s="122">
        <f>IF(AZ111=1,G111,0)</f>
        <v>0</v>
      </c>
      <c r="BB111" s="122">
        <f>IF(AZ111=2,G111,0)</f>
        <v>0</v>
      </c>
      <c r="BC111" s="122">
        <f>IF(AZ111=3,G111,0)</f>
        <v>0</v>
      </c>
      <c r="BD111" s="122">
        <f>IF(AZ111=4,G111,0)</f>
        <v>0</v>
      </c>
      <c r="BE111" s="122">
        <f>IF(AZ111=5,G111,0)</f>
        <v>0</v>
      </c>
      <c r="CZ111" s="122">
        <v>1.55705</v>
      </c>
    </row>
    <row r="112" spans="1:104">
      <c r="A112" s="180"/>
      <c r="B112" s="179"/>
      <c r="C112" s="206" t="s">
        <v>434</v>
      </c>
      <c r="D112" s="207"/>
      <c r="E112" s="178">
        <v>0.88400000000000001</v>
      </c>
      <c r="F112" s="177"/>
      <c r="G112" s="176"/>
      <c r="M112" s="175" t="s">
        <v>434</v>
      </c>
      <c r="O112" s="149"/>
    </row>
    <row r="113" spans="1:104">
      <c r="A113" s="150">
        <v>18</v>
      </c>
      <c r="B113" s="151" t="s">
        <v>120</v>
      </c>
      <c r="C113" s="152" t="s">
        <v>121</v>
      </c>
      <c r="D113" s="153" t="s">
        <v>72</v>
      </c>
      <c r="E113" s="154">
        <v>1.4783999999999999</v>
      </c>
      <c r="F113" s="154">
        <v>0</v>
      </c>
      <c r="G113" s="155">
        <f>E113*F113</f>
        <v>0</v>
      </c>
      <c r="O113" s="149">
        <v>2</v>
      </c>
      <c r="AA113" s="122">
        <v>12</v>
      </c>
      <c r="AB113" s="122">
        <v>0</v>
      </c>
      <c r="AC113" s="122">
        <v>18</v>
      </c>
      <c r="AZ113" s="122">
        <v>1</v>
      </c>
      <c r="BA113" s="122">
        <f>IF(AZ113=1,G113,0)</f>
        <v>0</v>
      </c>
      <c r="BB113" s="122">
        <f>IF(AZ113=2,G113,0)</f>
        <v>0</v>
      </c>
      <c r="BC113" s="122">
        <f>IF(AZ113=3,G113,0)</f>
        <v>0</v>
      </c>
      <c r="BD113" s="122">
        <f>IF(AZ113=4,G113,0)</f>
        <v>0</v>
      </c>
      <c r="BE113" s="122">
        <f>IF(AZ113=5,G113,0)</f>
        <v>0</v>
      </c>
      <c r="CZ113" s="122">
        <v>2.27664</v>
      </c>
    </row>
    <row r="114" spans="1:104">
      <c r="A114" s="180"/>
      <c r="B114" s="179"/>
      <c r="C114" s="206" t="s">
        <v>433</v>
      </c>
      <c r="D114" s="207"/>
      <c r="E114" s="178">
        <v>1.4783999999999999</v>
      </c>
      <c r="F114" s="177"/>
      <c r="G114" s="176"/>
      <c r="M114" s="175" t="s">
        <v>433</v>
      </c>
      <c r="O114" s="149"/>
    </row>
    <row r="115" spans="1:104">
      <c r="A115" s="150">
        <v>19</v>
      </c>
      <c r="B115" s="151" t="s">
        <v>122</v>
      </c>
      <c r="C115" s="152" t="s">
        <v>123</v>
      </c>
      <c r="D115" s="153" t="s">
        <v>72</v>
      </c>
      <c r="E115" s="154">
        <v>1.62</v>
      </c>
      <c r="F115" s="154">
        <v>0</v>
      </c>
      <c r="G115" s="155">
        <f>E115*F115</f>
        <v>0</v>
      </c>
      <c r="O115" s="149">
        <v>2</v>
      </c>
      <c r="AA115" s="122">
        <v>12</v>
      </c>
      <c r="AB115" s="122">
        <v>0</v>
      </c>
      <c r="AC115" s="122">
        <v>19</v>
      </c>
      <c r="AZ115" s="122">
        <v>1</v>
      </c>
      <c r="BA115" s="122">
        <f>IF(AZ115=1,G115,0)</f>
        <v>0</v>
      </c>
      <c r="BB115" s="122">
        <f>IF(AZ115=2,G115,0)</f>
        <v>0</v>
      </c>
      <c r="BC115" s="122">
        <f>IF(AZ115=3,G115,0)</f>
        <v>0</v>
      </c>
      <c r="BD115" s="122">
        <f>IF(AZ115=4,G115,0)</f>
        <v>0</v>
      </c>
      <c r="BE115" s="122">
        <f>IF(AZ115=5,G115,0)</f>
        <v>0</v>
      </c>
      <c r="CZ115" s="122">
        <v>0</v>
      </c>
    </row>
    <row r="116" spans="1:104">
      <c r="A116" s="180"/>
      <c r="B116" s="179"/>
      <c r="C116" s="206" t="s">
        <v>432</v>
      </c>
      <c r="D116" s="207"/>
      <c r="E116" s="178">
        <v>1.62</v>
      </c>
      <c r="F116" s="177"/>
      <c r="G116" s="176"/>
      <c r="M116" s="175" t="s">
        <v>432</v>
      </c>
      <c r="O116" s="149"/>
    </row>
    <row r="117" spans="1:104">
      <c r="A117" s="150">
        <v>20</v>
      </c>
      <c r="B117" s="151" t="s">
        <v>124</v>
      </c>
      <c r="C117" s="152" t="s">
        <v>125</v>
      </c>
      <c r="D117" s="153" t="s">
        <v>84</v>
      </c>
      <c r="E117" s="154">
        <v>2</v>
      </c>
      <c r="F117" s="154">
        <v>0</v>
      </c>
      <c r="G117" s="155">
        <f t="shared" ref="G117:G124" si="0">E117*F117</f>
        <v>0</v>
      </c>
      <c r="O117" s="149">
        <v>2</v>
      </c>
      <c r="AA117" s="122">
        <v>12</v>
      </c>
      <c r="AB117" s="122">
        <v>0</v>
      </c>
      <c r="AC117" s="122">
        <v>20</v>
      </c>
      <c r="AZ117" s="122">
        <v>1</v>
      </c>
      <c r="BA117" s="122">
        <f t="shared" ref="BA117:BA124" si="1">IF(AZ117=1,G117,0)</f>
        <v>0</v>
      </c>
      <c r="BB117" s="122">
        <f t="shared" ref="BB117:BB124" si="2">IF(AZ117=2,G117,0)</f>
        <v>0</v>
      </c>
      <c r="BC117" s="122">
        <f t="shared" ref="BC117:BC124" si="3">IF(AZ117=3,G117,0)</f>
        <v>0</v>
      </c>
      <c r="BD117" s="122">
        <f t="shared" ref="BD117:BD124" si="4">IF(AZ117=4,G117,0)</f>
        <v>0</v>
      </c>
      <c r="BE117" s="122">
        <f t="shared" ref="BE117:BE124" si="5">IF(AZ117=5,G117,0)</f>
        <v>0</v>
      </c>
      <c r="CZ117" s="122">
        <v>4.6800000000000001E-3</v>
      </c>
    </row>
    <row r="118" spans="1:104">
      <c r="A118" s="150">
        <v>21</v>
      </c>
      <c r="B118" s="151" t="s">
        <v>126</v>
      </c>
      <c r="C118" s="152" t="s">
        <v>127</v>
      </c>
      <c r="D118" s="153" t="s">
        <v>84</v>
      </c>
      <c r="E118" s="154">
        <v>1</v>
      </c>
      <c r="F118" s="154">
        <v>0</v>
      </c>
      <c r="G118" s="155">
        <f t="shared" si="0"/>
        <v>0</v>
      </c>
      <c r="O118" s="149">
        <v>2</v>
      </c>
      <c r="AA118" s="122">
        <v>12</v>
      </c>
      <c r="AB118" s="122">
        <v>0</v>
      </c>
      <c r="AC118" s="122">
        <v>21</v>
      </c>
      <c r="AZ118" s="122">
        <v>1</v>
      </c>
      <c r="BA118" s="122">
        <f t="shared" si="1"/>
        <v>0</v>
      </c>
      <c r="BB118" s="122">
        <f t="shared" si="2"/>
        <v>0</v>
      </c>
      <c r="BC118" s="122">
        <f t="shared" si="3"/>
        <v>0</v>
      </c>
      <c r="BD118" s="122">
        <f t="shared" si="4"/>
        <v>0</v>
      </c>
      <c r="BE118" s="122">
        <f t="shared" si="5"/>
        <v>0</v>
      </c>
      <c r="CZ118" s="122">
        <v>7.0200000000000002E-3</v>
      </c>
    </row>
    <row r="119" spans="1:104">
      <c r="A119" s="150">
        <v>22</v>
      </c>
      <c r="B119" s="151" t="s">
        <v>128</v>
      </c>
      <c r="C119" s="152" t="s">
        <v>129</v>
      </c>
      <c r="D119" s="153" t="s">
        <v>84</v>
      </c>
      <c r="E119" s="154">
        <v>1</v>
      </c>
      <c r="F119" s="154">
        <v>0</v>
      </c>
      <c r="G119" s="155">
        <f t="shared" si="0"/>
        <v>0</v>
      </c>
      <c r="O119" s="149">
        <v>2</v>
      </c>
      <c r="AA119" s="122">
        <v>12</v>
      </c>
      <c r="AB119" s="122">
        <v>1</v>
      </c>
      <c r="AC119" s="122">
        <v>22</v>
      </c>
      <c r="AZ119" s="122">
        <v>1</v>
      </c>
      <c r="BA119" s="122">
        <f t="shared" si="1"/>
        <v>0</v>
      </c>
      <c r="BB119" s="122">
        <f t="shared" si="2"/>
        <v>0</v>
      </c>
      <c r="BC119" s="122">
        <f t="shared" si="3"/>
        <v>0</v>
      </c>
      <c r="BD119" s="122">
        <f t="shared" si="4"/>
        <v>0</v>
      </c>
      <c r="BE119" s="122">
        <f t="shared" si="5"/>
        <v>0</v>
      </c>
      <c r="CZ119" s="122">
        <v>1.0500000000000001E-2</v>
      </c>
    </row>
    <row r="120" spans="1:104">
      <c r="A120" s="150">
        <v>23</v>
      </c>
      <c r="B120" s="151" t="s">
        <v>130</v>
      </c>
      <c r="C120" s="152" t="s">
        <v>131</v>
      </c>
      <c r="D120" s="153" t="s">
        <v>84</v>
      </c>
      <c r="E120" s="154">
        <v>1</v>
      </c>
      <c r="F120" s="154">
        <v>0</v>
      </c>
      <c r="G120" s="155">
        <f t="shared" si="0"/>
        <v>0</v>
      </c>
      <c r="O120" s="149">
        <v>2</v>
      </c>
      <c r="AA120" s="122">
        <v>12</v>
      </c>
      <c r="AB120" s="122">
        <v>1</v>
      </c>
      <c r="AC120" s="122">
        <v>23</v>
      </c>
      <c r="AZ120" s="122">
        <v>1</v>
      </c>
      <c r="BA120" s="122">
        <f t="shared" si="1"/>
        <v>0</v>
      </c>
      <c r="BB120" s="122">
        <f t="shared" si="2"/>
        <v>0</v>
      </c>
      <c r="BC120" s="122">
        <f t="shared" si="3"/>
        <v>0</v>
      </c>
      <c r="BD120" s="122">
        <f t="shared" si="4"/>
        <v>0</v>
      </c>
      <c r="BE120" s="122">
        <f t="shared" si="5"/>
        <v>0</v>
      </c>
      <c r="CZ120" s="122">
        <v>1.43E-2</v>
      </c>
    </row>
    <row r="121" spans="1:104">
      <c r="A121" s="150">
        <v>24</v>
      </c>
      <c r="B121" s="151" t="s">
        <v>132</v>
      </c>
      <c r="C121" s="152" t="s">
        <v>133</v>
      </c>
      <c r="D121" s="153" t="s">
        <v>84</v>
      </c>
      <c r="E121" s="154">
        <v>1</v>
      </c>
      <c r="F121" s="154">
        <v>0</v>
      </c>
      <c r="G121" s="155">
        <f t="shared" si="0"/>
        <v>0</v>
      </c>
      <c r="O121" s="149">
        <v>2</v>
      </c>
      <c r="AA121" s="122">
        <v>12</v>
      </c>
      <c r="AB121" s="122">
        <v>1</v>
      </c>
      <c r="AC121" s="122">
        <v>24</v>
      </c>
      <c r="AZ121" s="122">
        <v>1</v>
      </c>
      <c r="BA121" s="122">
        <f t="shared" si="1"/>
        <v>0</v>
      </c>
      <c r="BB121" s="122">
        <f t="shared" si="2"/>
        <v>0</v>
      </c>
      <c r="BC121" s="122">
        <f t="shared" si="3"/>
        <v>0</v>
      </c>
      <c r="BD121" s="122">
        <f t="shared" si="4"/>
        <v>0</v>
      </c>
      <c r="BE121" s="122">
        <f t="shared" si="5"/>
        <v>0</v>
      </c>
      <c r="CZ121" s="122">
        <v>0.16200000000000001</v>
      </c>
    </row>
    <row r="122" spans="1:104" ht="22.5">
      <c r="A122" s="150">
        <v>25</v>
      </c>
      <c r="B122" s="151" t="s">
        <v>134</v>
      </c>
      <c r="C122" s="152" t="s">
        <v>135</v>
      </c>
      <c r="D122" s="153" t="s">
        <v>68</v>
      </c>
      <c r="E122" s="154">
        <v>2</v>
      </c>
      <c r="F122" s="154">
        <v>0</v>
      </c>
      <c r="G122" s="155">
        <f t="shared" si="0"/>
        <v>0</v>
      </c>
      <c r="O122" s="149">
        <v>2</v>
      </c>
      <c r="AA122" s="122">
        <v>12</v>
      </c>
      <c r="AB122" s="122">
        <v>0</v>
      </c>
      <c r="AC122" s="122">
        <v>25</v>
      </c>
      <c r="AZ122" s="122">
        <v>1</v>
      </c>
      <c r="BA122" s="122">
        <f t="shared" si="1"/>
        <v>0</v>
      </c>
      <c r="BB122" s="122">
        <f t="shared" si="2"/>
        <v>0</v>
      </c>
      <c r="BC122" s="122">
        <f t="shared" si="3"/>
        <v>0</v>
      </c>
      <c r="BD122" s="122">
        <f t="shared" si="4"/>
        <v>0</v>
      </c>
      <c r="BE122" s="122">
        <f t="shared" si="5"/>
        <v>0</v>
      </c>
      <c r="CZ122" s="122">
        <v>0.2</v>
      </c>
    </row>
    <row r="123" spans="1:104">
      <c r="A123" s="150">
        <v>26</v>
      </c>
      <c r="B123" s="151" t="s">
        <v>136</v>
      </c>
      <c r="C123" s="152" t="s">
        <v>137</v>
      </c>
      <c r="D123" s="153" t="s">
        <v>138</v>
      </c>
      <c r="E123" s="154">
        <v>192</v>
      </c>
      <c r="F123" s="154">
        <v>0</v>
      </c>
      <c r="G123" s="155">
        <f t="shared" si="0"/>
        <v>0</v>
      </c>
      <c r="O123" s="149">
        <v>2</v>
      </c>
      <c r="AA123" s="122">
        <v>12</v>
      </c>
      <c r="AB123" s="122">
        <v>0</v>
      </c>
      <c r="AC123" s="122">
        <v>26</v>
      </c>
      <c r="AZ123" s="122">
        <v>1</v>
      </c>
      <c r="BA123" s="122">
        <f t="shared" si="1"/>
        <v>0</v>
      </c>
      <c r="BB123" s="122">
        <f t="shared" si="2"/>
        <v>0</v>
      </c>
      <c r="BC123" s="122">
        <f t="shared" si="3"/>
        <v>0</v>
      </c>
      <c r="BD123" s="122">
        <f t="shared" si="4"/>
        <v>0</v>
      </c>
      <c r="BE123" s="122">
        <f t="shared" si="5"/>
        <v>0</v>
      </c>
      <c r="CZ123" s="122">
        <v>3.0000000000000001E-3</v>
      </c>
    </row>
    <row r="124" spans="1:104">
      <c r="A124" s="150">
        <v>27</v>
      </c>
      <c r="B124" s="151" t="s">
        <v>139</v>
      </c>
      <c r="C124" s="152" t="s">
        <v>140</v>
      </c>
      <c r="D124" s="153" t="s">
        <v>72</v>
      </c>
      <c r="E124" s="154">
        <v>3.2</v>
      </c>
      <c r="F124" s="154">
        <v>0</v>
      </c>
      <c r="G124" s="155">
        <f t="shared" si="0"/>
        <v>0</v>
      </c>
      <c r="O124" s="149">
        <v>2</v>
      </c>
      <c r="AA124" s="122">
        <v>12</v>
      </c>
      <c r="AB124" s="122">
        <v>0</v>
      </c>
      <c r="AC124" s="122">
        <v>27</v>
      </c>
      <c r="AZ124" s="122">
        <v>1</v>
      </c>
      <c r="BA124" s="122">
        <f t="shared" si="1"/>
        <v>0</v>
      </c>
      <c r="BB124" s="122">
        <f t="shared" si="2"/>
        <v>0</v>
      </c>
      <c r="BC124" s="122">
        <f t="shared" si="3"/>
        <v>0</v>
      </c>
      <c r="BD124" s="122">
        <f t="shared" si="4"/>
        <v>0</v>
      </c>
      <c r="BE124" s="122">
        <f t="shared" si="5"/>
        <v>0</v>
      </c>
      <c r="CZ124" s="122">
        <v>1.7</v>
      </c>
    </row>
    <row r="125" spans="1:104">
      <c r="A125" s="156"/>
      <c r="B125" s="157" t="s">
        <v>69</v>
      </c>
      <c r="C125" s="158" t="str">
        <f>CONCATENATE(B110," ",C110)</f>
        <v>8 Trubní vedení</v>
      </c>
      <c r="D125" s="156"/>
      <c r="E125" s="159"/>
      <c r="F125" s="159"/>
      <c r="G125" s="160">
        <f>SUM(G110:G124)</f>
        <v>0</v>
      </c>
      <c r="O125" s="149">
        <v>4</v>
      </c>
      <c r="BA125" s="161">
        <f>SUM(BA110:BA124)</f>
        <v>0</v>
      </c>
      <c r="BB125" s="161">
        <f>SUM(BB110:BB124)</f>
        <v>0</v>
      </c>
      <c r="BC125" s="161">
        <f>SUM(BC110:BC124)</f>
        <v>0</v>
      </c>
      <c r="BD125" s="161">
        <f>SUM(BD110:BD124)</f>
        <v>0</v>
      </c>
      <c r="BE125" s="161">
        <f>SUM(BE110:BE124)</f>
        <v>0</v>
      </c>
    </row>
    <row r="126" spans="1:104">
      <c r="A126" s="142" t="s">
        <v>65</v>
      </c>
      <c r="B126" s="143" t="s">
        <v>141</v>
      </c>
      <c r="C126" s="144" t="s">
        <v>142</v>
      </c>
      <c r="D126" s="145"/>
      <c r="E126" s="146"/>
      <c r="F126" s="146"/>
      <c r="G126" s="147"/>
      <c r="H126" s="148"/>
      <c r="I126" s="148"/>
      <c r="O126" s="149">
        <v>1</v>
      </c>
    </row>
    <row r="127" spans="1:104" ht="22.5">
      <c r="A127" s="150">
        <v>28</v>
      </c>
      <c r="B127" s="151" t="s">
        <v>143</v>
      </c>
      <c r="C127" s="152" t="s">
        <v>144</v>
      </c>
      <c r="D127" s="153" t="s">
        <v>138</v>
      </c>
      <c r="E127" s="154">
        <v>38.5</v>
      </c>
      <c r="F127" s="154">
        <v>0</v>
      </c>
      <c r="G127" s="155">
        <f t="shared" ref="G127:G136" si="6">E127*F127</f>
        <v>0</v>
      </c>
      <c r="O127" s="149">
        <v>2</v>
      </c>
      <c r="AA127" s="122">
        <v>12</v>
      </c>
      <c r="AB127" s="122">
        <v>0</v>
      </c>
      <c r="AC127" s="122">
        <v>28</v>
      </c>
      <c r="AZ127" s="122">
        <v>1</v>
      </c>
      <c r="BA127" s="122">
        <f t="shared" ref="BA127:BA136" si="7">IF(AZ127=1,G127,0)</f>
        <v>0</v>
      </c>
      <c r="BB127" s="122">
        <f t="shared" ref="BB127:BB136" si="8">IF(AZ127=2,G127,0)</f>
        <v>0</v>
      </c>
      <c r="BC127" s="122">
        <f t="shared" ref="BC127:BC136" si="9">IF(AZ127=3,G127,0)</f>
        <v>0</v>
      </c>
      <c r="BD127" s="122">
        <f t="shared" ref="BD127:BD136" si="10">IF(AZ127=4,G127,0)</f>
        <v>0</v>
      </c>
      <c r="BE127" s="122">
        <f t="shared" ref="BE127:BE136" si="11">IF(AZ127=5,G127,0)</f>
        <v>0</v>
      </c>
      <c r="CZ127" s="122">
        <v>2.3700000000000001E-3</v>
      </c>
    </row>
    <row r="128" spans="1:104">
      <c r="A128" s="150">
        <v>29</v>
      </c>
      <c r="B128" s="151" t="s">
        <v>145</v>
      </c>
      <c r="C128" s="152" t="s">
        <v>146</v>
      </c>
      <c r="D128" s="153" t="s">
        <v>72</v>
      </c>
      <c r="E128" s="154">
        <v>46.2</v>
      </c>
      <c r="F128" s="154">
        <v>0</v>
      </c>
      <c r="G128" s="155">
        <f t="shared" si="6"/>
        <v>0</v>
      </c>
      <c r="O128" s="149">
        <v>2</v>
      </c>
      <c r="AA128" s="122">
        <v>12</v>
      </c>
      <c r="AB128" s="122">
        <v>0</v>
      </c>
      <c r="AC128" s="122">
        <v>29</v>
      </c>
      <c r="AZ128" s="122">
        <v>1</v>
      </c>
      <c r="BA128" s="122">
        <f t="shared" si="7"/>
        <v>0</v>
      </c>
      <c r="BB128" s="122">
        <f t="shared" si="8"/>
        <v>0</v>
      </c>
      <c r="BC128" s="122">
        <f t="shared" si="9"/>
        <v>0</v>
      </c>
      <c r="BD128" s="122">
        <f t="shared" si="10"/>
        <v>0</v>
      </c>
      <c r="BE128" s="122">
        <f t="shared" si="11"/>
        <v>0</v>
      </c>
      <c r="CZ128" s="122">
        <v>0</v>
      </c>
    </row>
    <row r="129" spans="1:104">
      <c r="A129" s="150">
        <v>30</v>
      </c>
      <c r="B129" s="151" t="s">
        <v>147</v>
      </c>
      <c r="C129" s="152" t="s">
        <v>148</v>
      </c>
      <c r="D129" s="153" t="s">
        <v>72</v>
      </c>
      <c r="E129" s="154">
        <v>2.9</v>
      </c>
      <c r="F129" s="154">
        <v>0</v>
      </c>
      <c r="G129" s="155">
        <f t="shared" si="6"/>
        <v>0</v>
      </c>
      <c r="O129" s="149">
        <v>2</v>
      </c>
      <c r="AA129" s="122">
        <v>12</v>
      </c>
      <c r="AB129" s="122">
        <v>0</v>
      </c>
      <c r="AC129" s="122">
        <v>30</v>
      </c>
      <c r="AZ129" s="122">
        <v>1</v>
      </c>
      <c r="BA129" s="122">
        <f t="shared" si="7"/>
        <v>0</v>
      </c>
      <c r="BB129" s="122">
        <f t="shared" si="8"/>
        <v>0</v>
      </c>
      <c r="BC129" s="122">
        <f t="shared" si="9"/>
        <v>0</v>
      </c>
      <c r="BD129" s="122">
        <f t="shared" si="10"/>
        <v>0</v>
      </c>
      <c r="BE129" s="122">
        <f t="shared" si="11"/>
        <v>0</v>
      </c>
      <c r="CZ129" s="122">
        <v>1.1322000000000001</v>
      </c>
    </row>
    <row r="130" spans="1:104" ht="22.5">
      <c r="A130" s="150">
        <v>31</v>
      </c>
      <c r="B130" s="151" t="s">
        <v>139</v>
      </c>
      <c r="C130" s="152" t="s">
        <v>149</v>
      </c>
      <c r="D130" s="153" t="s">
        <v>72</v>
      </c>
      <c r="E130" s="154">
        <v>8.6</v>
      </c>
      <c r="F130" s="154">
        <v>0</v>
      </c>
      <c r="G130" s="155">
        <f t="shared" si="6"/>
        <v>0</v>
      </c>
      <c r="O130" s="149">
        <v>2</v>
      </c>
      <c r="AA130" s="122">
        <v>12</v>
      </c>
      <c r="AB130" s="122">
        <v>0</v>
      </c>
      <c r="AC130" s="122">
        <v>31</v>
      </c>
      <c r="AZ130" s="122">
        <v>1</v>
      </c>
      <c r="BA130" s="122">
        <f t="shared" si="7"/>
        <v>0</v>
      </c>
      <c r="BB130" s="122">
        <f t="shared" si="8"/>
        <v>0</v>
      </c>
      <c r="BC130" s="122">
        <f t="shared" si="9"/>
        <v>0</v>
      </c>
      <c r="BD130" s="122">
        <f t="shared" si="10"/>
        <v>0</v>
      </c>
      <c r="BE130" s="122">
        <f t="shared" si="11"/>
        <v>0</v>
      </c>
      <c r="CZ130" s="122">
        <v>1.7</v>
      </c>
    </row>
    <row r="131" spans="1:104">
      <c r="A131" s="150">
        <v>32</v>
      </c>
      <c r="B131" s="151" t="s">
        <v>150</v>
      </c>
      <c r="C131" s="152" t="s">
        <v>151</v>
      </c>
      <c r="D131" s="153" t="s">
        <v>72</v>
      </c>
      <c r="E131" s="154">
        <v>34.700000000000003</v>
      </c>
      <c r="F131" s="154">
        <v>0</v>
      </c>
      <c r="G131" s="155">
        <f t="shared" si="6"/>
        <v>0</v>
      </c>
      <c r="O131" s="149">
        <v>2</v>
      </c>
      <c r="AA131" s="122">
        <v>12</v>
      </c>
      <c r="AB131" s="122">
        <v>0</v>
      </c>
      <c r="AC131" s="122">
        <v>32</v>
      </c>
      <c r="AZ131" s="122">
        <v>1</v>
      </c>
      <c r="BA131" s="122">
        <f t="shared" si="7"/>
        <v>0</v>
      </c>
      <c r="BB131" s="122">
        <f t="shared" si="8"/>
        <v>0</v>
      </c>
      <c r="BC131" s="122">
        <f t="shared" si="9"/>
        <v>0</v>
      </c>
      <c r="BD131" s="122">
        <f t="shared" si="10"/>
        <v>0</v>
      </c>
      <c r="BE131" s="122">
        <f t="shared" si="11"/>
        <v>0</v>
      </c>
      <c r="CZ131" s="122">
        <v>0</v>
      </c>
    </row>
    <row r="132" spans="1:104">
      <c r="A132" s="150">
        <v>33</v>
      </c>
      <c r="B132" s="151" t="s">
        <v>152</v>
      </c>
      <c r="C132" s="152" t="s">
        <v>153</v>
      </c>
      <c r="D132" s="153" t="s">
        <v>77</v>
      </c>
      <c r="E132" s="154">
        <v>102.7</v>
      </c>
      <c r="F132" s="154">
        <v>0</v>
      </c>
      <c r="G132" s="155">
        <f t="shared" si="6"/>
        <v>0</v>
      </c>
      <c r="O132" s="149">
        <v>2</v>
      </c>
      <c r="AA132" s="122">
        <v>12</v>
      </c>
      <c r="AB132" s="122">
        <v>0</v>
      </c>
      <c r="AC132" s="122">
        <v>33</v>
      </c>
      <c r="AZ132" s="122">
        <v>1</v>
      </c>
      <c r="BA132" s="122">
        <f t="shared" si="7"/>
        <v>0</v>
      </c>
      <c r="BB132" s="122">
        <f t="shared" si="8"/>
        <v>0</v>
      </c>
      <c r="BC132" s="122">
        <f t="shared" si="9"/>
        <v>0</v>
      </c>
      <c r="BD132" s="122">
        <f t="shared" si="10"/>
        <v>0</v>
      </c>
      <c r="BE132" s="122">
        <f t="shared" si="11"/>
        <v>0</v>
      </c>
      <c r="CZ132" s="122">
        <v>8.5999999999999998E-4</v>
      </c>
    </row>
    <row r="133" spans="1:104">
      <c r="A133" s="150">
        <v>34</v>
      </c>
      <c r="B133" s="151" t="s">
        <v>154</v>
      </c>
      <c r="C133" s="152" t="s">
        <v>155</v>
      </c>
      <c r="D133" s="153" t="s">
        <v>77</v>
      </c>
      <c r="E133" s="154">
        <v>102.7</v>
      </c>
      <c r="F133" s="154">
        <v>0</v>
      </c>
      <c r="G133" s="155">
        <f t="shared" si="6"/>
        <v>0</v>
      </c>
      <c r="O133" s="149">
        <v>2</v>
      </c>
      <c r="AA133" s="122">
        <v>12</v>
      </c>
      <c r="AB133" s="122">
        <v>0</v>
      </c>
      <c r="AC133" s="122">
        <v>34</v>
      </c>
      <c r="AZ133" s="122">
        <v>1</v>
      </c>
      <c r="BA133" s="122">
        <f t="shared" si="7"/>
        <v>0</v>
      </c>
      <c r="BB133" s="122">
        <f t="shared" si="8"/>
        <v>0</v>
      </c>
      <c r="BC133" s="122">
        <f t="shared" si="9"/>
        <v>0</v>
      </c>
      <c r="BD133" s="122">
        <f t="shared" si="10"/>
        <v>0</v>
      </c>
      <c r="BE133" s="122">
        <f t="shared" si="11"/>
        <v>0</v>
      </c>
      <c r="CZ133" s="122">
        <v>0</v>
      </c>
    </row>
    <row r="134" spans="1:104">
      <c r="A134" s="150">
        <v>35</v>
      </c>
      <c r="B134" s="151" t="s">
        <v>156</v>
      </c>
      <c r="C134" s="152" t="s">
        <v>157</v>
      </c>
      <c r="D134" s="153" t="s">
        <v>84</v>
      </c>
      <c r="E134" s="154">
        <v>2</v>
      </c>
      <c r="F134" s="154">
        <v>0</v>
      </c>
      <c r="G134" s="155">
        <f t="shared" si="6"/>
        <v>0</v>
      </c>
      <c r="O134" s="149">
        <v>2</v>
      </c>
      <c r="AA134" s="122">
        <v>12</v>
      </c>
      <c r="AB134" s="122">
        <v>0</v>
      </c>
      <c r="AC134" s="122">
        <v>35</v>
      </c>
      <c r="AZ134" s="122">
        <v>1</v>
      </c>
      <c r="BA134" s="122">
        <f t="shared" si="7"/>
        <v>0</v>
      </c>
      <c r="BB134" s="122">
        <f t="shared" si="8"/>
        <v>0</v>
      </c>
      <c r="BC134" s="122">
        <f t="shared" si="9"/>
        <v>0</v>
      </c>
      <c r="BD134" s="122">
        <f t="shared" si="10"/>
        <v>0</v>
      </c>
      <c r="BE134" s="122">
        <f t="shared" si="11"/>
        <v>0</v>
      </c>
      <c r="CZ134" s="122">
        <v>2.0224299999999999</v>
      </c>
    </row>
    <row r="135" spans="1:104" ht="22.5">
      <c r="A135" s="150">
        <v>36</v>
      </c>
      <c r="B135" s="151" t="s">
        <v>158</v>
      </c>
      <c r="C135" s="152" t="s">
        <v>159</v>
      </c>
      <c r="D135" s="153" t="s">
        <v>84</v>
      </c>
      <c r="E135" s="154">
        <v>1</v>
      </c>
      <c r="F135" s="154">
        <v>0</v>
      </c>
      <c r="G135" s="155">
        <f t="shared" si="6"/>
        <v>0</v>
      </c>
      <c r="O135" s="149">
        <v>2</v>
      </c>
      <c r="AA135" s="122">
        <v>12</v>
      </c>
      <c r="AB135" s="122">
        <v>0</v>
      </c>
      <c r="AC135" s="122">
        <v>36</v>
      </c>
      <c r="AZ135" s="122">
        <v>1</v>
      </c>
      <c r="BA135" s="122">
        <f t="shared" si="7"/>
        <v>0</v>
      </c>
      <c r="BB135" s="122">
        <f t="shared" si="8"/>
        <v>0</v>
      </c>
      <c r="BC135" s="122">
        <f t="shared" si="9"/>
        <v>0</v>
      </c>
      <c r="BD135" s="122">
        <f t="shared" si="10"/>
        <v>0</v>
      </c>
      <c r="BE135" s="122">
        <f t="shared" si="11"/>
        <v>0</v>
      </c>
      <c r="CZ135" s="122">
        <v>0.41052</v>
      </c>
    </row>
    <row r="136" spans="1:104" ht="22.5">
      <c r="A136" s="150">
        <v>37</v>
      </c>
      <c r="B136" s="151" t="s">
        <v>160</v>
      </c>
      <c r="C136" s="152" t="s">
        <v>161</v>
      </c>
      <c r="D136" s="153" t="s">
        <v>84</v>
      </c>
      <c r="E136" s="154">
        <v>2</v>
      </c>
      <c r="F136" s="154">
        <v>0</v>
      </c>
      <c r="G136" s="155">
        <f t="shared" si="6"/>
        <v>0</v>
      </c>
      <c r="O136" s="149">
        <v>2</v>
      </c>
      <c r="AA136" s="122">
        <v>12</v>
      </c>
      <c r="AB136" s="122">
        <v>0</v>
      </c>
      <c r="AC136" s="122">
        <v>37</v>
      </c>
      <c r="AZ136" s="122">
        <v>1</v>
      </c>
      <c r="BA136" s="122">
        <f t="shared" si="7"/>
        <v>0</v>
      </c>
      <c r="BB136" s="122">
        <f t="shared" si="8"/>
        <v>0</v>
      </c>
      <c r="BC136" s="122">
        <f t="shared" si="9"/>
        <v>0</v>
      </c>
      <c r="BD136" s="122">
        <f t="shared" si="10"/>
        <v>0</v>
      </c>
      <c r="BE136" s="122">
        <f t="shared" si="11"/>
        <v>0</v>
      </c>
      <c r="CZ136" s="122">
        <v>0.13102</v>
      </c>
    </row>
    <row r="137" spans="1:104">
      <c r="A137" s="156"/>
      <c r="B137" s="157" t="s">
        <v>69</v>
      </c>
      <c r="C137" s="158" t="str">
        <f>CONCATENATE(B126," ",C126)</f>
        <v>81 Venkovní rozvody ZTI</v>
      </c>
      <c r="D137" s="156"/>
      <c r="E137" s="159"/>
      <c r="F137" s="159"/>
      <c r="G137" s="160">
        <f>SUM(G126:G136)</f>
        <v>0</v>
      </c>
      <c r="O137" s="149">
        <v>4</v>
      </c>
      <c r="BA137" s="161">
        <f>SUM(BA126:BA136)</f>
        <v>0</v>
      </c>
      <c r="BB137" s="161">
        <f>SUM(BB126:BB136)</f>
        <v>0</v>
      </c>
      <c r="BC137" s="161">
        <f>SUM(BC126:BC136)</f>
        <v>0</v>
      </c>
      <c r="BD137" s="161">
        <f>SUM(BD126:BD136)</f>
        <v>0</v>
      </c>
      <c r="BE137" s="161">
        <f>SUM(BE126:BE136)</f>
        <v>0</v>
      </c>
    </row>
    <row r="138" spans="1:104">
      <c r="A138" s="142" t="s">
        <v>65</v>
      </c>
      <c r="B138" s="143" t="s">
        <v>162</v>
      </c>
      <c r="C138" s="144" t="s">
        <v>163</v>
      </c>
      <c r="D138" s="145"/>
      <c r="E138" s="146"/>
      <c r="F138" s="146"/>
      <c r="G138" s="147"/>
      <c r="H138" s="148"/>
      <c r="I138" s="148"/>
      <c r="O138" s="149">
        <v>1</v>
      </c>
    </row>
    <row r="139" spans="1:104">
      <c r="A139" s="150">
        <v>38</v>
      </c>
      <c r="B139" s="151" t="s">
        <v>164</v>
      </c>
      <c r="C139" s="152" t="s">
        <v>165</v>
      </c>
      <c r="D139" s="153" t="s">
        <v>77</v>
      </c>
      <c r="E139" s="154">
        <v>294.39</v>
      </c>
      <c r="F139" s="154">
        <v>0</v>
      </c>
      <c r="G139" s="155">
        <f>E139*F139</f>
        <v>0</v>
      </c>
      <c r="O139" s="149">
        <v>2</v>
      </c>
      <c r="AA139" s="122">
        <v>12</v>
      </c>
      <c r="AB139" s="122">
        <v>0</v>
      </c>
      <c r="AC139" s="122">
        <v>38</v>
      </c>
      <c r="AZ139" s="122">
        <v>1</v>
      </c>
      <c r="BA139" s="122">
        <f>IF(AZ139=1,G139,0)</f>
        <v>0</v>
      </c>
      <c r="BB139" s="122">
        <f>IF(AZ139=2,G139,0)</f>
        <v>0</v>
      </c>
      <c r="BC139" s="122">
        <f>IF(AZ139=3,G139,0)</f>
        <v>0</v>
      </c>
      <c r="BD139" s="122">
        <f>IF(AZ139=4,G139,0)</f>
        <v>0</v>
      </c>
      <c r="BE139" s="122">
        <f>IF(AZ139=5,G139,0)</f>
        <v>0</v>
      </c>
      <c r="CZ139" s="122">
        <v>1.2099999999999999E-3</v>
      </c>
    </row>
    <row r="140" spans="1:104">
      <c r="A140" s="180"/>
      <c r="B140" s="179"/>
      <c r="C140" s="206" t="s">
        <v>431</v>
      </c>
      <c r="D140" s="207"/>
      <c r="E140" s="178">
        <v>0</v>
      </c>
      <c r="F140" s="177"/>
      <c r="G140" s="176"/>
      <c r="M140" s="175" t="s">
        <v>431</v>
      </c>
      <c r="O140" s="149"/>
    </row>
    <row r="141" spans="1:104">
      <c r="A141" s="180"/>
      <c r="B141" s="179"/>
      <c r="C141" s="206" t="s">
        <v>430</v>
      </c>
      <c r="D141" s="207"/>
      <c r="E141" s="178">
        <v>294.39</v>
      </c>
      <c r="F141" s="177"/>
      <c r="G141" s="176"/>
      <c r="M141" s="175" t="s">
        <v>430</v>
      </c>
      <c r="O141" s="149"/>
    </row>
    <row r="142" spans="1:104">
      <c r="A142" s="156"/>
      <c r="B142" s="157" t="s">
        <v>69</v>
      </c>
      <c r="C142" s="158" t="str">
        <f>CONCATENATE(B138," ",C138)</f>
        <v>94 Lešení a stavební výtahy</v>
      </c>
      <c r="D142" s="156"/>
      <c r="E142" s="159"/>
      <c r="F142" s="159"/>
      <c r="G142" s="160">
        <f>SUM(G138:G141)</f>
        <v>0</v>
      </c>
      <c r="O142" s="149">
        <v>4</v>
      </c>
      <c r="BA142" s="161">
        <f>SUM(BA138:BA141)</f>
        <v>0</v>
      </c>
      <c r="BB142" s="161">
        <f>SUM(BB138:BB141)</f>
        <v>0</v>
      </c>
      <c r="BC142" s="161">
        <f>SUM(BC138:BC141)</f>
        <v>0</v>
      </c>
      <c r="BD142" s="161">
        <f>SUM(BD138:BD141)</f>
        <v>0</v>
      </c>
      <c r="BE142" s="161">
        <f>SUM(BE138:BE141)</f>
        <v>0</v>
      </c>
    </row>
    <row r="143" spans="1:104">
      <c r="A143" s="142" t="s">
        <v>65</v>
      </c>
      <c r="B143" s="143" t="s">
        <v>166</v>
      </c>
      <c r="C143" s="144" t="s">
        <v>167</v>
      </c>
      <c r="D143" s="145"/>
      <c r="E143" s="146"/>
      <c r="F143" s="146"/>
      <c r="G143" s="147"/>
      <c r="H143" s="148"/>
      <c r="I143" s="148"/>
      <c r="O143" s="149">
        <v>1</v>
      </c>
    </row>
    <row r="144" spans="1:104">
      <c r="A144" s="150">
        <v>39</v>
      </c>
      <c r="B144" s="151" t="s">
        <v>168</v>
      </c>
      <c r="C144" s="152" t="s">
        <v>169</v>
      </c>
      <c r="D144" s="153" t="s">
        <v>77</v>
      </c>
      <c r="E144" s="154">
        <v>307.44</v>
      </c>
      <c r="F144" s="154">
        <v>0</v>
      </c>
      <c r="G144" s="155">
        <f>E144*F144</f>
        <v>0</v>
      </c>
      <c r="O144" s="149">
        <v>2</v>
      </c>
      <c r="AA144" s="122">
        <v>12</v>
      </c>
      <c r="AB144" s="122">
        <v>0</v>
      </c>
      <c r="AC144" s="122">
        <v>39</v>
      </c>
      <c r="AZ144" s="122">
        <v>1</v>
      </c>
      <c r="BA144" s="122">
        <f>IF(AZ144=1,G144,0)</f>
        <v>0</v>
      </c>
      <c r="BB144" s="122">
        <f>IF(AZ144=2,G144,0)</f>
        <v>0</v>
      </c>
      <c r="BC144" s="122">
        <f>IF(AZ144=3,G144,0)</f>
        <v>0</v>
      </c>
      <c r="BD144" s="122">
        <f>IF(AZ144=4,G144,0)</f>
        <v>0</v>
      </c>
      <c r="BE144" s="122">
        <f>IF(AZ144=5,G144,0)</f>
        <v>0</v>
      </c>
      <c r="CZ144" s="122">
        <v>4.0000000000000003E-5</v>
      </c>
    </row>
    <row r="145" spans="1:104">
      <c r="A145" s="180"/>
      <c r="B145" s="179"/>
      <c r="C145" s="206" t="s">
        <v>429</v>
      </c>
      <c r="D145" s="207"/>
      <c r="E145" s="178">
        <v>307.44</v>
      </c>
      <c r="F145" s="177"/>
      <c r="G145" s="176"/>
      <c r="M145" s="175" t="s">
        <v>429</v>
      </c>
      <c r="O145" s="149"/>
    </row>
    <row r="146" spans="1:104">
      <c r="A146" s="150">
        <v>40</v>
      </c>
      <c r="B146" s="151" t="s">
        <v>170</v>
      </c>
      <c r="C146" s="152" t="s">
        <v>171</v>
      </c>
      <c r="D146" s="153" t="s">
        <v>68</v>
      </c>
      <c r="E146" s="154">
        <v>10</v>
      </c>
      <c r="F146" s="154">
        <v>0</v>
      </c>
      <c r="G146" s="155">
        <f>E146*F146</f>
        <v>0</v>
      </c>
      <c r="O146" s="149">
        <v>2</v>
      </c>
      <c r="AA146" s="122">
        <v>12</v>
      </c>
      <c r="AB146" s="122">
        <v>0</v>
      </c>
      <c r="AC146" s="122">
        <v>40</v>
      </c>
      <c r="AZ146" s="122">
        <v>1</v>
      </c>
      <c r="BA146" s="122">
        <f>IF(AZ146=1,G146,0)</f>
        <v>0</v>
      </c>
      <c r="BB146" s="122">
        <f>IF(AZ146=2,G146,0)</f>
        <v>0</v>
      </c>
      <c r="BC146" s="122">
        <f>IF(AZ146=3,G146,0)</f>
        <v>0</v>
      </c>
      <c r="BD146" s="122">
        <f>IF(AZ146=4,G146,0)</f>
        <v>0</v>
      </c>
      <c r="BE146" s="122">
        <f>IF(AZ146=5,G146,0)</f>
        <v>0</v>
      </c>
      <c r="CZ146" s="122">
        <v>0</v>
      </c>
    </row>
    <row r="147" spans="1:104">
      <c r="A147" s="180"/>
      <c r="B147" s="179"/>
      <c r="C147" s="206" t="s">
        <v>428</v>
      </c>
      <c r="D147" s="207"/>
      <c r="E147" s="178">
        <v>0</v>
      </c>
      <c r="F147" s="177"/>
      <c r="G147" s="176"/>
      <c r="M147" s="175" t="s">
        <v>428</v>
      </c>
      <c r="O147" s="149"/>
    </row>
    <row r="148" spans="1:104">
      <c r="A148" s="180"/>
      <c r="B148" s="179"/>
      <c r="C148" s="206">
        <v>10</v>
      </c>
      <c r="D148" s="207"/>
      <c r="E148" s="178">
        <v>10</v>
      </c>
      <c r="F148" s="177"/>
      <c r="G148" s="176"/>
      <c r="M148" s="175">
        <v>10</v>
      </c>
      <c r="O148" s="149"/>
    </row>
    <row r="149" spans="1:104" ht="22.5">
      <c r="A149" s="150">
        <v>41</v>
      </c>
      <c r="B149" s="151" t="s">
        <v>172</v>
      </c>
      <c r="C149" s="152" t="s">
        <v>173</v>
      </c>
      <c r="D149" s="153" t="s">
        <v>84</v>
      </c>
      <c r="E149" s="154">
        <v>13</v>
      </c>
      <c r="F149" s="154">
        <v>0</v>
      </c>
      <c r="G149" s="155">
        <f>E149*F149</f>
        <v>0</v>
      </c>
      <c r="O149" s="149">
        <v>2</v>
      </c>
      <c r="AA149" s="122">
        <v>12</v>
      </c>
      <c r="AB149" s="122">
        <v>0</v>
      </c>
      <c r="AC149" s="122">
        <v>41</v>
      </c>
      <c r="AZ149" s="122">
        <v>1</v>
      </c>
      <c r="BA149" s="122">
        <f>IF(AZ149=1,G149,0)</f>
        <v>0</v>
      </c>
      <c r="BB149" s="122">
        <f>IF(AZ149=2,G149,0)</f>
        <v>0</v>
      </c>
      <c r="BC149" s="122">
        <f>IF(AZ149=3,G149,0)</f>
        <v>0</v>
      </c>
      <c r="BD149" s="122">
        <f>IF(AZ149=4,G149,0)</f>
        <v>0</v>
      </c>
      <c r="BE149" s="122">
        <f>IF(AZ149=5,G149,0)</f>
        <v>0</v>
      </c>
      <c r="CZ149" s="122">
        <v>1.9279999999999999E-2</v>
      </c>
    </row>
    <row r="150" spans="1:104">
      <c r="A150" s="180"/>
      <c r="B150" s="179"/>
      <c r="C150" s="206" t="s">
        <v>427</v>
      </c>
      <c r="D150" s="207"/>
      <c r="E150" s="178">
        <v>0</v>
      </c>
      <c r="F150" s="177"/>
      <c r="G150" s="176"/>
      <c r="M150" s="175" t="s">
        <v>427</v>
      </c>
      <c r="O150" s="149"/>
    </row>
    <row r="151" spans="1:104">
      <c r="A151" s="180"/>
      <c r="B151" s="179"/>
      <c r="C151" s="206">
        <v>13</v>
      </c>
      <c r="D151" s="207"/>
      <c r="E151" s="178">
        <v>13</v>
      </c>
      <c r="F151" s="177"/>
      <c r="G151" s="176"/>
      <c r="M151" s="175">
        <v>13</v>
      </c>
      <c r="O151" s="149"/>
    </row>
    <row r="152" spans="1:104">
      <c r="A152" s="150">
        <v>42</v>
      </c>
      <c r="B152" s="151" t="s">
        <v>174</v>
      </c>
      <c r="C152" s="152" t="s">
        <v>175</v>
      </c>
      <c r="D152" s="153" t="s">
        <v>176</v>
      </c>
      <c r="E152" s="154">
        <v>4</v>
      </c>
      <c r="F152" s="154">
        <v>0</v>
      </c>
      <c r="G152" s="155">
        <f>E152*F152</f>
        <v>0</v>
      </c>
      <c r="O152" s="149">
        <v>2</v>
      </c>
      <c r="AA152" s="122">
        <v>12</v>
      </c>
      <c r="AB152" s="122">
        <v>0</v>
      </c>
      <c r="AC152" s="122">
        <v>42</v>
      </c>
      <c r="AZ152" s="122">
        <v>1</v>
      </c>
      <c r="BA152" s="122">
        <f>IF(AZ152=1,G152,0)</f>
        <v>0</v>
      </c>
      <c r="BB152" s="122">
        <f>IF(AZ152=2,G152,0)</f>
        <v>0</v>
      </c>
      <c r="BC152" s="122">
        <f>IF(AZ152=3,G152,0)</f>
        <v>0</v>
      </c>
      <c r="BD152" s="122">
        <f>IF(AZ152=4,G152,0)</f>
        <v>0</v>
      </c>
      <c r="BE152" s="122">
        <f>IF(AZ152=5,G152,0)</f>
        <v>0</v>
      </c>
      <c r="CZ152" s="122">
        <v>0</v>
      </c>
    </row>
    <row r="153" spans="1:104" ht="22.5">
      <c r="A153" s="150">
        <v>43</v>
      </c>
      <c r="B153" s="151" t="s">
        <v>177</v>
      </c>
      <c r="C153" s="152" t="s">
        <v>178</v>
      </c>
      <c r="D153" s="153" t="s">
        <v>68</v>
      </c>
      <c r="E153" s="154">
        <v>13</v>
      </c>
      <c r="F153" s="154">
        <v>0</v>
      </c>
      <c r="G153" s="155">
        <f>E153*F153</f>
        <v>0</v>
      </c>
      <c r="O153" s="149">
        <v>2</v>
      </c>
      <c r="AA153" s="122">
        <v>12</v>
      </c>
      <c r="AB153" s="122">
        <v>0</v>
      </c>
      <c r="AC153" s="122">
        <v>43</v>
      </c>
      <c r="AZ153" s="122">
        <v>1</v>
      </c>
      <c r="BA153" s="122">
        <f>IF(AZ153=1,G153,0)</f>
        <v>0</v>
      </c>
      <c r="BB153" s="122">
        <f>IF(AZ153=2,G153,0)</f>
        <v>0</v>
      </c>
      <c r="BC153" s="122">
        <f>IF(AZ153=3,G153,0)</f>
        <v>0</v>
      </c>
      <c r="BD153" s="122">
        <f>IF(AZ153=4,G153,0)</f>
        <v>0</v>
      </c>
      <c r="BE153" s="122">
        <f>IF(AZ153=5,G153,0)</f>
        <v>0</v>
      </c>
      <c r="CZ153" s="122">
        <v>0</v>
      </c>
    </row>
    <row r="154" spans="1:104">
      <c r="A154" s="150">
        <v>44</v>
      </c>
      <c r="B154" s="151" t="s">
        <v>179</v>
      </c>
      <c r="C154" s="152" t="s">
        <v>180</v>
      </c>
      <c r="D154" s="153" t="s">
        <v>68</v>
      </c>
      <c r="E154" s="154">
        <v>1</v>
      </c>
      <c r="F154" s="154">
        <v>0</v>
      </c>
      <c r="G154" s="155">
        <f>E154*F154</f>
        <v>0</v>
      </c>
      <c r="O154" s="149">
        <v>2</v>
      </c>
      <c r="AA154" s="122">
        <v>12</v>
      </c>
      <c r="AB154" s="122">
        <v>0</v>
      </c>
      <c r="AC154" s="122">
        <v>44</v>
      </c>
      <c r="AZ154" s="122">
        <v>1</v>
      </c>
      <c r="BA154" s="122">
        <f>IF(AZ154=1,G154,0)</f>
        <v>0</v>
      </c>
      <c r="BB154" s="122">
        <f>IF(AZ154=2,G154,0)</f>
        <v>0</v>
      </c>
      <c r="BC154" s="122">
        <f>IF(AZ154=3,G154,0)</f>
        <v>0</v>
      </c>
      <c r="BD154" s="122">
        <f>IF(AZ154=4,G154,0)</f>
        <v>0</v>
      </c>
      <c r="BE154" s="122">
        <f>IF(AZ154=5,G154,0)</f>
        <v>0</v>
      </c>
      <c r="CZ154" s="122">
        <v>0</v>
      </c>
    </row>
    <row r="155" spans="1:104">
      <c r="A155" s="150">
        <v>45</v>
      </c>
      <c r="B155" s="151" t="s">
        <v>181</v>
      </c>
      <c r="C155" s="152" t="s">
        <v>182</v>
      </c>
      <c r="D155" s="153" t="s">
        <v>68</v>
      </c>
      <c r="E155" s="154">
        <v>1</v>
      </c>
      <c r="F155" s="154">
        <v>0</v>
      </c>
      <c r="G155" s="155">
        <f>E155*F155</f>
        <v>0</v>
      </c>
      <c r="O155" s="149">
        <v>2</v>
      </c>
      <c r="AA155" s="122">
        <v>12</v>
      </c>
      <c r="AB155" s="122">
        <v>0</v>
      </c>
      <c r="AC155" s="122">
        <v>45</v>
      </c>
      <c r="AZ155" s="122">
        <v>1</v>
      </c>
      <c r="BA155" s="122">
        <f>IF(AZ155=1,G155,0)</f>
        <v>0</v>
      </c>
      <c r="BB155" s="122">
        <f>IF(AZ155=2,G155,0)</f>
        <v>0</v>
      </c>
      <c r="BC155" s="122">
        <f>IF(AZ155=3,G155,0)</f>
        <v>0</v>
      </c>
      <c r="BD155" s="122">
        <f>IF(AZ155=4,G155,0)</f>
        <v>0</v>
      </c>
      <c r="BE155" s="122">
        <f>IF(AZ155=5,G155,0)</f>
        <v>0</v>
      </c>
      <c r="CZ155" s="122">
        <v>0</v>
      </c>
    </row>
    <row r="156" spans="1:104">
      <c r="A156" s="150">
        <v>46</v>
      </c>
      <c r="B156" s="151" t="s">
        <v>183</v>
      </c>
      <c r="C156" s="152" t="s">
        <v>184</v>
      </c>
      <c r="D156" s="153" t="s">
        <v>68</v>
      </c>
      <c r="E156" s="154">
        <v>1</v>
      </c>
      <c r="F156" s="154">
        <v>0</v>
      </c>
      <c r="G156" s="155">
        <f>E156*F156</f>
        <v>0</v>
      </c>
      <c r="O156" s="149">
        <v>2</v>
      </c>
      <c r="AA156" s="122">
        <v>12</v>
      </c>
      <c r="AB156" s="122">
        <v>0</v>
      </c>
      <c r="AC156" s="122">
        <v>46</v>
      </c>
      <c r="AZ156" s="122">
        <v>1</v>
      </c>
      <c r="BA156" s="122">
        <f>IF(AZ156=1,G156,0)</f>
        <v>0</v>
      </c>
      <c r="BB156" s="122">
        <f>IF(AZ156=2,G156,0)</f>
        <v>0</v>
      </c>
      <c r="BC156" s="122">
        <f>IF(AZ156=3,G156,0)</f>
        <v>0</v>
      </c>
      <c r="BD156" s="122">
        <f>IF(AZ156=4,G156,0)</f>
        <v>0</v>
      </c>
      <c r="BE156" s="122">
        <f>IF(AZ156=5,G156,0)</f>
        <v>0</v>
      </c>
      <c r="CZ156" s="122">
        <v>0</v>
      </c>
    </row>
    <row r="157" spans="1:104">
      <c r="A157" s="156"/>
      <c r="B157" s="157" t="s">
        <v>69</v>
      </c>
      <c r="C157" s="158" t="str">
        <f>CONCATENATE(B143," ",C143)</f>
        <v>95 Dokončovací kce na pozem.stav.</v>
      </c>
      <c r="D157" s="156"/>
      <c r="E157" s="159"/>
      <c r="F157" s="159"/>
      <c r="G157" s="160">
        <f>SUM(G143:G156)</f>
        <v>0</v>
      </c>
      <c r="O157" s="149">
        <v>4</v>
      </c>
      <c r="BA157" s="161">
        <f>SUM(BA143:BA156)</f>
        <v>0</v>
      </c>
      <c r="BB157" s="161">
        <f>SUM(BB143:BB156)</f>
        <v>0</v>
      </c>
      <c r="BC157" s="161">
        <f>SUM(BC143:BC156)</f>
        <v>0</v>
      </c>
      <c r="BD157" s="161">
        <f>SUM(BD143:BD156)</f>
        <v>0</v>
      </c>
      <c r="BE157" s="161">
        <f>SUM(BE143:BE156)</f>
        <v>0</v>
      </c>
    </row>
    <row r="158" spans="1:104">
      <c r="A158" s="142" t="s">
        <v>65</v>
      </c>
      <c r="B158" s="143" t="s">
        <v>185</v>
      </c>
      <c r="C158" s="144" t="s">
        <v>186</v>
      </c>
      <c r="D158" s="145"/>
      <c r="E158" s="146"/>
      <c r="F158" s="146"/>
      <c r="G158" s="147"/>
      <c r="H158" s="148"/>
      <c r="I158" s="148"/>
      <c r="O158" s="149">
        <v>1</v>
      </c>
    </row>
    <row r="159" spans="1:104">
      <c r="A159" s="150">
        <v>47</v>
      </c>
      <c r="B159" s="151" t="s">
        <v>187</v>
      </c>
      <c r="C159" s="152" t="s">
        <v>188</v>
      </c>
      <c r="D159" s="153" t="s">
        <v>77</v>
      </c>
      <c r="E159" s="154">
        <v>177.38640000000001</v>
      </c>
      <c r="F159" s="154">
        <v>0</v>
      </c>
      <c r="G159" s="155">
        <f>E159*F159</f>
        <v>0</v>
      </c>
      <c r="O159" s="149">
        <v>2</v>
      </c>
      <c r="AA159" s="122">
        <v>12</v>
      </c>
      <c r="AB159" s="122">
        <v>0</v>
      </c>
      <c r="AC159" s="122">
        <v>47</v>
      </c>
      <c r="AZ159" s="122">
        <v>1</v>
      </c>
      <c r="BA159" s="122">
        <f>IF(AZ159=1,G159,0)</f>
        <v>0</v>
      </c>
      <c r="BB159" s="122">
        <f>IF(AZ159=2,G159,0)</f>
        <v>0</v>
      </c>
      <c r="BC159" s="122">
        <f>IF(AZ159=3,G159,0)</f>
        <v>0</v>
      </c>
      <c r="BD159" s="122">
        <f>IF(AZ159=4,G159,0)</f>
        <v>0</v>
      </c>
      <c r="BE159" s="122">
        <f>IF(AZ159=5,G159,0)</f>
        <v>0</v>
      </c>
      <c r="CZ159" s="122">
        <v>6.7000000000000002E-4</v>
      </c>
    </row>
    <row r="160" spans="1:104">
      <c r="A160" s="180"/>
      <c r="B160" s="179"/>
      <c r="C160" s="206" t="s">
        <v>426</v>
      </c>
      <c r="D160" s="207"/>
      <c r="E160" s="178">
        <v>69.469200000000001</v>
      </c>
      <c r="F160" s="177"/>
      <c r="G160" s="176"/>
      <c r="M160" s="175" t="s">
        <v>426</v>
      </c>
      <c r="O160" s="149"/>
    </row>
    <row r="161" spans="1:104">
      <c r="A161" s="180"/>
      <c r="B161" s="179"/>
      <c r="C161" s="206" t="s">
        <v>425</v>
      </c>
      <c r="D161" s="207"/>
      <c r="E161" s="178">
        <v>13.247999999999999</v>
      </c>
      <c r="F161" s="177"/>
      <c r="G161" s="176"/>
      <c r="M161" s="175" t="s">
        <v>425</v>
      </c>
      <c r="O161" s="149"/>
    </row>
    <row r="162" spans="1:104">
      <c r="A162" s="180"/>
      <c r="B162" s="179"/>
      <c r="C162" s="206" t="s">
        <v>424</v>
      </c>
      <c r="D162" s="207"/>
      <c r="E162" s="178">
        <v>11.4</v>
      </c>
      <c r="F162" s="177"/>
      <c r="G162" s="176"/>
      <c r="M162" s="175" t="s">
        <v>424</v>
      </c>
      <c r="O162" s="149"/>
    </row>
    <row r="163" spans="1:104">
      <c r="A163" s="180"/>
      <c r="B163" s="179"/>
      <c r="C163" s="206" t="s">
        <v>423</v>
      </c>
      <c r="D163" s="207"/>
      <c r="E163" s="178">
        <v>83.269199999999998</v>
      </c>
      <c r="F163" s="177"/>
      <c r="G163" s="176"/>
      <c r="M163" s="175" t="s">
        <v>423</v>
      </c>
      <c r="O163" s="149"/>
    </row>
    <row r="164" spans="1:104">
      <c r="A164" s="150">
        <v>48</v>
      </c>
      <c r="B164" s="151" t="s">
        <v>189</v>
      </c>
      <c r="C164" s="152" t="s">
        <v>190</v>
      </c>
      <c r="D164" s="153" t="s">
        <v>72</v>
      </c>
      <c r="E164" s="154">
        <v>2.76</v>
      </c>
      <c r="F164" s="154">
        <v>0</v>
      </c>
      <c r="G164" s="155">
        <f>E164*F164</f>
        <v>0</v>
      </c>
      <c r="O164" s="149">
        <v>2</v>
      </c>
      <c r="AA164" s="122">
        <v>12</v>
      </c>
      <c r="AB164" s="122">
        <v>0</v>
      </c>
      <c r="AC164" s="122">
        <v>48</v>
      </c>
      <c r="AZ164" s="122">
        <v>1</v>
      </c>
      <c r="BA164" s="122">
        <f>IF(AZ164=1,G164,0)</f>
        <v>0</v>
      </c>
      <c r="BB164" s="122">
        <f>IF(AZ164=2,G164,0)</f>
        <v>0</v>
      </c>
      <c r="BC164" s="122">
        <f>IF(AZ164=3,G164,0)</f>
        <v>0</v>
      </c>
      <c r="BD164" s="122">
        <f>IF(AZ164=4,G164,0)</f>
        <v>0</v>
      </c>
      <c r="BE164" s="122">
        <f>IF(AZ164=5,G164,0)</f>
        <v>0</v>
      </c>
      <c r="CZ164" s="122">
        <v>0</v>
      </c>
    </row>
    <row r="165" spans="1:104">
      <c r="A165" s="180"/>
      <c r="B165" s="179"/>
      <c r="C165" s="206" t="s">
        <v>422</v>
      </c>
      <c r="D165" s="207"/>
      <c r="E165" s="178">
        <v>2.76</v>
      </c>
      <c r="F165" s="177"/>
      <c r="G165" s="176"/>
      <c r="M165" s="175" t="s">
        <v>422</v>
      </c>
      <c r="O165" s="149"/>
    </row>
    <row r="166" spans="1:104">
      <c r="A166" s="150">
        <v>49</v>
      </c>
      <c r="B166" s="151" t="s">
        <v>191</v>
      </c>
      <c r="C166" s="152" t="s">
        <v>192</v>
      </c>
      <c r="D166" s="153" t="s">
        <v>77</v>
      </c>
      <c r="E166" s="154">
        <v>94.74</v>
      </c>
      <c r="F166" s="154">
        <v>0</v>
      </c>
      <c r="G166" s="155">
        <f>E166*F166</f>
        <v>0</v>
      </c>
      <c r="O166" s="149">
        <v>2</v>
      </c>
      <c r="AA166" s="122">
        <v>12</v>
      </c>
      <c r="AB166" s="122">
        <v>0</v>
      </c>
      <c r="AC166" s="122">
        <v>49</v>
      </c>
      <c r="AZ166" s="122">
        <v>1</v>
      </c>
      <c r="BA166" s="122">
        <f>IF(AZ166=1,G166,0)</f>
        <v>0</v>
      </c>
      <c r="BB166" s="122">
        <f>IF(AZ166=2,G166,0)</f>
        <v>0</v>
      </c>
      <c r="BC166" s="122">
        <f>IF(AZ166=3,G166,0)</f>
        <v>0</v>
      </c>
      <c r="BD166" s="122">
        <f>IF(AZ166=4,G166,0)</f>
        <v>0</v>
      </c>
      <c r="BE166" s="122">
        <f>IF(AZ166=5,G166,0)</f>
        <v>0</v>
      </c>
      <c r="CZ166" s="122">
        <v>0</v>
      </c>
    </row>
    <row r="167" spans="1:104">
      <c r="A167" s="180"/>
      <c r="B167" s="179"/>
      <c r="C167" s="206" t="s">
        <v>503</v>
      </c>
      <c r="D167" s="207"/>
      <c r="E167" s="178">
        <v>0</v>
      </c>
      <c r="F167" s="177"/>
      <c r="G167" s="176"/>
      <c r="M167" s="175" t="s">
        <v>415</v>
      </c>
      <c r="O167" s="149"/>
    </row>
    <row r="168" spans="1:104">
      <c r="A168" s="180"/>
      <c r="B168" s="179"/>
      <c r="C168" s="206">
        <v>16.399999999999999</v>
      </c>
      <c r="D168" s="207"/>
      <c r="E168" s="178">
        <v>16.399999999999999</v>
      </c>
      <c r="F168" s="177"/>
      <c r="G168" s="176"/>
      <c r="M168" s="175" t="s">
        <v>421</v>
      </c>
      <c r="O168" s="149"/>
    </row>
    <row r="169" spans="1:104">
      <c r="A169" s="180"/>
      <c r="B169" s="179"/>
      <c r="C169" s="206">
        <v>16.399999999999999</v>
      </c>
      <c r="D169" s="207"/>
      <c r="E169" s="178">
        <v>16.399999999999999</v>
      </c>
      <c r="F169" s="177"/>
      <c r="G169" s="176"/>
      <c r="M169" s="175" t="s">
        <v>420</v>
      </c>
      <c r="O169" s="149"/>
    </row>
    <row r="170" spans="1:104">
      <c r="A170" s="180"/>
      <c r="B170" s="179"/>
      <c r="C170" s="206">
        <v>16.399999999999999</v>
      </c>
      <c r="D170" s="207"/>
      <c r="E170" s="178">
        <v>16.399999999999999</v>
      </c>
      <c r="F170" s="177"/>
      <c r="G170" s="176"/>
      <c r="K170" s="183"/>
      <c r="M170" s="175" t="s">
        <v>419</v>
      </c>
      <c r="O170" s="149"/>
    </row>
    <row r="171" spans="1:104">
      <c r="A171" s="180"/>
      <c r="B171" s="179"/>
      <c r="C171" s="206" t="s">
        <v>418</v>
      </c>
      <c r="D171" s="207"/>
      <c r="E171" s="178">
        <v>45.54</v>
      </c>
      <c r="F171" s="177"/>
      <c r="G171" s="176"/>
      <c r="M171" s="175" t="s">
        <v>418</v>
      </c>
      <c r="O171" s="149"/>
    </row>
    <row r="172" spans="1:104">
      <c r="A172" s="150">
        <v>50</v>
      </c>
      <c r="B172" s="151" t="s">
        <v>193</v>
      </c>
      <c r="C172" s="152" t="s">
        <v>194</v>
      </c>
      <c r="D172" s="153" t="s">
        <v>77</v>
      </c>
      <c r="E172" s="154">
        <v>94.74</v>
      </c>
      <c r="F172" s="154">
        <v>0</v>
      </c>
      <c r="G172" s="155">
        <f>E172*F172</f>
        <v>0</v>
      </c>
      <c r="O172" s="149">
        <v>2</v>
      </c>
      <c r="AA172" s="122">
        <v>12</v>
      </c>
      <c r="AB172" s="122">
        <v>0</v>
      </c>
      <c r="AC172" s="122">
        <v>50</v>
      </c>
      <c r="AZ172" s="122">
        <v>1</v>
      </c>
      <c r="BA172" s="122">
        <f>IF(AZ172=1,G172,0)</f>
        <v>0</v>
      </c>
      <c r="BB172" s="122">
        <f>IF(AZ172=2,G172,0)</f>
        <v>0</v>
      </c>
      <c r="BC172" s="122">
        <f>IF(AZ172=3,G172,0)</f>
        <v>0</v>
      </c>
      <c r="BD172" s="122">
        <f>IF(AZ172=4,G172,0)</f>
        <v>0</v>
      </c>
      <c r="BE172" s="122">
        <f>IF(AZ172=5,G172,0)</f>
        <v>0</v>
      </c>
      <c r="CZ172" s="122">
        <v>0</v>
      </c>
    </row>
    <row r="173" spans="1:104">
      <c r="A173" s="180"/>
      <c r="B173" s="179"/>
      <c r="C173" s="206">
        <v>94.74</v>
      </c>
      <c r="D173" s="207"/>
      <c r="E173" s="178">
        <v>94.74</v>
      </c>
      <c r="F173" s="177"/>
      <c r="G173" s="176"/>
      <c r="M173" s="175" t="s">
        <v>417</v>
      </c>
      <c r="O173" s="149"/>
    </row>
    <row r="174" spans="1:104">
      <c r="A174" s="150">
        <v>51</v>
      </c>
      <c r="B174" s="151" t="s">
        <v>195</v>
      </c>
      <c r="C174" s="152" t="s">
        <v>196</v>
      </c>
      <c r="D174" s="153" t="s">
        <v>72</v>
      </c>
      <c r="E174" s="154">
        <v>20.921900000000001</v>
      </c>
      <c r="F174" s="154">
        <v>0</v>
      </c>
      <c r="G174" s="155">
        <f>E174*F174</f>
        <v>0</v>
      </c>
      <c r="O174" s="149">
        <v>2</v>
      </c>
      <c r="AA174" s="122">
        <v>12</v>
      </c>
      <c r="AB174" s="122">
        <v>0</v>
      </c>
      <c r="AC174" s="122">
        <v>51</v>
      </c>
      <c r="AZ174" s="122">
        <v>1</v>
      </c>
      <c r="BA174" s="122">
        <f>IF(AZ174=1,G174,0)</f>
        <v>0</v>
      </c>
      <c r="BB174" s="122">
        <f>IF(AZ174=2,G174,0)</f>
        <v>0</v>
      </c>
      <c r="BC174" s="122">
        <f>IF(AZ174=3,G174,0)</f>
        <v>0</v>
      </c>
      <c r="BD174" s="122">
        <f>IF(AZ174=4,G174,0)</f>
        <v>0</v>
      </c>
      <c r="BE174" s="122">
        <f>IF(AZ174=5,G174,0)</f>
        <v>0</v>
      </c>
      <c r="CZ174" s="122">
        <v>0</v>
      </c>
    </row>
    <row r="175" spans="1:104">
      <c r="A175" s="180"/>
      <c r="B175" s="179"/>
      <c r="C175" s="206" t="s">
        <v>416</v>
      </c>
      <c r="D175" s="207"/>
      <c r="E175" s="178">
        <v>0</v>
      </c>
      <c r="F175" s="177"/>
      <c r="G175" s="176"/>
      <c r="M175" s="175" t="s">
        <v>416</v>
      </c>
      <c r="O175" s="149"/>
    </row>
    <row r="176" spans="1:104">
      <c r="A176" s="180"/>
      <c r="B176" s="179"/>
      <c r="C176" s="206" t="s">
        <v>415</v>
      </c>
      <c r="D176" s="207"/>
      <c r="E176" s="178">
        <v>0</v>
      </c>
      <c r="F176" s="177"/>
      <c r="G176" s="176"/>
      <c r="M176" s="175" t="s">
        <v>415</v>
      </c>
      <c r="O176" s="149"/>
    </row>
    <row r="177" spans="1:104">
      <c r="A177" s="180"/>
      <c r="B177" s="179"/>
      <c r="C177" s="206" t="s">
        <v>414</v>
      </c>
      <c r="D177" s="207"/>
      <c r="E177" s="178">
        <v>5.3052000000000001</v>
      </c>
      <c r="F177" s="177"/>
      <c r="G177" s="176"/>
      <c r="M177" s="175" t="s">
        <v>414</v>
      </c>
      <c r="O177" s="149"/>
    </row>
    <row r="178" spans="1:104">
      <c r="A178" s="180"/>
      <c r="B178" s="179"/>
      <c r="C178" s="206" t="s">
        <v>413</v>
      </c>
      <c r="D178" s="207"/>
      <c r="E178" s="178">
        <v>4.2287999999999997</v>
      </c>
      <c r="F178" s="177"/>
      <c r="G178" s="176"/>
      <c r="M178" s="175" t="s">
        <v>413</v>
      </c>
      <c r="O178" s="149"/>
    </row>
    <row r="179" spans="1:104">
      <c r="A179" s="180"/>
      <c r="B179" s="179"/>
      <c r="C179" s="206" t="s">
        <v>412</v>
      </c>
      <c r="D179" s="207"/>
      <c r="E179" s="178">
        <v>3.2172000000000001</v>
      </c>
      <c r="F179" s="177"/>
      <c r="G179" s="176"/>
      <c r="M179" s="175" t="s">
        <v>412</v>
      </c>
      <c r="O179" s="149"/>
    </row>
    <row r="180" spans="1:104">
      <c r="A180" s="180"/>
      <c r="B180" s="179"/>
      <c r="C180" s="206" t="s">
        <v>411</v>
      </c>
      <c r="D180" s="207"/>
      <c r="E180" s="178">
        <v>0</v>
      </c>
      <c r="F180" s="177"/>
      <c r="G180" s="176"/>
      <c r="M180" s="175" t="s">
        <v>411</v>
      </c>
      <c r="O180" s="149"/>
    </row>
    <row r="181" spans="1:104">
      <c r="A181" s="180"/>
      <c r="B181" s="179"/>
      <c r="C181" s="206" t="s">
        <v>410</v>
      </c>
      <c r="D181" s="207"/>
      <c r="E181" s="178">
        <v>7.2881999999999998</v>
      </c>
      <c r="F181" s="177"/>
      <c r="G181" s="176"/>
      <c r="M181" s="175" t="s">
        <v>410</v>
      </c>
      <c r="O181" s="149"/>
    </row>
    <row r="182" spans="1:104">
      <c r="A182" s="180"/>
      <c r="B182" s="179"/>
      <c r="C182" s="206" t="s">
        <v>406</v>
      </c>
      <c r="D182" s="207"/>
      <c r="E182" s="178">
        <v>20.039400000000001</v>
      </c>
      <c r="F182" s="177"/>
      <c r="G182" s="176"/>
      <c r="M182" s="175" t="s">
        <v>406</v>
      </c>
      <c r="O182" s="149"/>
    </row>
    <row r="183" spans="1:104">
      <c r="A183" s="180"/>
      <c r="B183" s="179"/>
      <c r="C183" s="206" t="s">
        <v>409</v>
      </c>
      <c r="D183" s="207"/>
      <c r="E183" s="178">
        <v>0</v>
      </c>
      <c r="F183" s="177"/>
      <c r="G183" s="176"/>
      <c r="M183" s="175" t="s">
        <v>409</v>
      </c>
      <c r="O183" s="149"/>
    </row>
    <row r="184" spans="1:104">
      <c r="A184" s="180"/>
      <c r="B184" s="179"/>
      <c r="C184" s="206" t="s">
        <v>408</v>
      </c>
      <c r="D184" s="207"/>
      <c r="E184" s="178">
        <v>0</v>
      </c>
      <c r="F184" s="177"/>
      <c r="G184" s="176"/>
      <c r="M184" s="175" t="s">
        <v>408</v>
      </c>
      <c r="O184" s="149"/>
    </row>
    <row r="185" spans="1:104">
      <c r="A185" s="180"/>
      <c r="B185" s="179"/>
      <c r="C185" s="206" t="s">
        <v>407</v>
      </c>
      <c r="D185" s="207"/>
      <c r="E185" s="178">
        <v>0.88249999999999995</v>
      </c>
      <c r="F185" s="177"/>
      <c r="G185" s="176"/>
      <c r="M185" s="175" t="s">
        <v>407</v>
      </c>
      <c r="O185" s="149"/>
    </row>
    <row r="186" spans="1:104">
      <c r="A186" s="180"/>
      <c r="B186" s="179"/>
      <c r="C186" s="206" t="s">
        <v>406</v>
      </c>
      <c r="D186" s="207"/>
      <c r="E186" s="178">
        <v>0.88249999999999995</v>
      </c>
      <c r="F186" s="177"/>
      <c r="G186" s="176"/>
      <c r="M186" s="175" t="s">
        <v>406</v>
      </c>
      <c r="O186" s="149"/>
    </row>
    <row r="187" spans="1:104">
      <c r="A187" s="150">
        <v>52</v>
      </c>
      <c r="B187" s="151" t="s">
        <v>197</v>
      </c>
      <c r="C187" s="152" t="s">
        <v>198</v>
      </c>
      <c r="D187" s="153" t="s">
        <v>72</v>
      </c>
      <c r="E187" s="154">
        <v>42.196800000000003</v>
      </c>
      <c r="F187" s="154">
        <v>0</v>
      </c>
      <c r="G187" s="155">
        <f>E187*F187</f>
        <v>0</v>
      </c>
      <c r="O187" s="149">
        <v>2</v>
      </c>
      <c r="AA187" s="122">
        <v>12</v>
      </c>
      <c r="AB187" s="122">
        <v>0</v>
      </c>
      <c r="AC187" s="122">
        <v>52</v>
      </c>
      <c r="AZ187" s="122">
        <v>1</v>
      </c>
      <c r="BA187" s="122">
        <f>IF(AZ187=1,G187,0)</f>
        <v>0</v>
      </c>
      <c r="BB187" s="122">
        <f>IF(AZ187=2,G187,0)</f>
        <v>0</v>
      </c>
      <c r="BC187" s="122">
        <f>IF(AZ187=3,G187,0)</f>
        <v>0</v>
      </c>
      <c r="BD187" s="122">
        <f>IF(AZ187=4,G187,0)</f>
        <v>0</v>
      </c>
      <c r="BE187" s="122">
        <f>IF(AZ187=5,G187,0)</f>
        <v>0</v>
      </c>
      <c r="CZ187" s="122">
        <v>0</v>
      </c>
    </row>
    <row r="188" spans="1:104">
      <c r="A188" s="180"/>
      <c r="B188" s="179"/>
      <c r="C188" s="206" t="s">
        <v>405</v>
      </c>
      <c r="D188" s="207"/>
      <c r="E188" s="178">
        <v>0</v>
      </c>
      <c r="F188" s="177"/>
      <c r="G188" s="176"/>
      <c r="M188" s="175" t="s">
        <v>405</v>
      </c>
      <c r="O188" s="149"/>
    </row>
    <row r="189" spans="1:104">
      <c r="A189" s="180"/>
      <c r="B189" s="179"/>
      <c r="C189" s="206" t="s">
        <v>404</v>
      </c>
      <c r="D189" s="207"/>
      <c r="E189" s="178">
        <v>40.078800000000001</v>
      </c>
      <c r="F189" s="177"/>
      <c r="G189" s="176"/>
      <c r="M189" s="175" t="s">
        <v>404</v>
      </c>
      <c r="O189" s="149"/>
    </row>
    <row r="190" spans="1:104">
      <c r="A190" s="180"/>
      <c r="B190" s="179"/>
      <c r="C190" s="206" t="s">
        <v>403</v>
      </c>
      <c r="D190" s="207"/>
      <c r="E190" s="178">
        <v>2.1179999999999999</v>
      </c>
      <c r="F190" s="177"/>
      <c r="G190" s="176"/>
      <c r="M190" s="175" t="s">
        <v>403</v>
      </c>
      <c r="O190" s="149"/>
    </row>
    <row r="191" spans="1:104">
      <c r="A191" s="150">
        <v>53</v>
      </c>
      <c r="B191" s="151" t="s">
        <v>199</v>
      </c>
      <c r="C191" s="152" t="s">
        <v>200</v>
      </c>
      <c r="D191" s="153" t="s">
        <v>72</v>
      </c>
      <c r="E191" s="154">
        <v>42.196800000000003</v>
      </c>
      <c r="F191" s="154">
        <v>0</v>
      </c>
      <c r="G191" s="155">
        <f>E191*F191</f>
        <v>0</v>
      </c>
      <c r="O191" s="149">
        <v>2</v>
      </c>
      <c r="AA191" s="122">
        <v>12</v>
      </c>
      <c r="AB191" s="122">
        <v>0</v>
      </c>
      <c r="AC191" s="122">
        <v>53</v>
      </c>
      <c r="AZ191" s="122">
        <v>1</v>
      </c>
      <c r="BA191" s="122">
        <f>IF(AZ191=1,G191,0)</f>
        <v>0</v>
      </c>
      <c r="BB191" s="122">
        <f>IF(AZ191=2,G191,0)</f>
        <v>0</v>
      </c>
      <c r="BC191" s="122">
        <f>IF(AZ191=3,G191,0)</f>
        <v>0</v>
      </c>
      <c r="BD191" s="122">
        <f>IF(AZ191=4,G191,0)</f>
        <v>0</v>
      </c>
      <c r="BE191" s="122">
        <f>IF(AZ191=5,G191,0)</f>
        <v>0</v>
      </c>
      <c r="CZ191" s="122">
        <v>0</v>
      </c>
    </row>
    <row r="192" spans="1:104" ht="22.5">
      <c r="A192" s="150">
        <v>54</v>
      </c>
      <c r="B192" s="151" t="s">
        <v>201</v>
      </c>
      <c r="C192" s="152" t="s">
        <v>202</v>
      </c>
      <c r="D192" s="153" t="s">
        <v>72</v>
      </c>
      <c r="E192" s="154">
        <v>52.746000000000002</v>
      </c>
      <c r="F192" s="154">
        <v>0</v>
      </c>
      <c r="G192" s="155">
        <f>E192*F192</f>
        <v>0</v>
      </c>
      <c r="O192" s="149">
        <v>2</v>
      </c>
      <c r="AA192" s="122">
        <v>12</v>
      </c>
      <c r="AB192" s="122">
        <v>0</v>
      </c>
      <c r="AC192" s="122">
        <v>54</v>
      </c>
      <c r="AZ192" s="122">
        <v>1</v>
      </c>
      <c r="BA192" s="122">
        <f>IF(AZ192=1,G192,0)</f>
        <v>0</v>
      </c>
      <c r="BB192" s="122">
        <f>IF(AZ192=2,G192,0)</f>
        <v>0</v>
      </c>
      <c r="BC192" s="122">
        <f>IF(AZ192=3,G192,0)</f>
        <v>0</v>
      </c>
      <c r="BD192" s="122">
        <f>IF(AZ192=4,G192,0)</f>
        <v>0</v>
      </c>
      <c r="BE192" s="122">
        <f>IF(AZ192=5,G192,0)</f>
        <v>0</v>
      </c>
      <c r="CZ192" s="122">
        <v>0</v>
      </c>
    </row>
    <row r="193" spans="1:104">
      <c r="A193" s="180"/>
      <c r="B193" s="179"/>
      <c r="C193" s="206" t="s">
        <v>402</v>
      </c>
      <c r="D193" s="207"/>
      <c r="E193" s="178">
        <v>10.506</v>
      </c>
      <c r="F193" s="177"/>
      <c r="G193" s="176"/>
      <c r="M193" s="175" t="s">
        <v>402</v>
      </c>
      <c r="O193" s="149"/>
    </row>
    <row r="194" spans="1:104">
      <c r="A194" s="180"/>
      <c r="B194" s="179"/>
      <c r="C194" s="206" t="s">
        <v>401</v>
      </c>
      <c r="D194" s="207"/>
      <c r="E194" s="178">
        <v>10.689</v>
      </c>
      <c r="F194" s="177"/>
      <c r="G194" s="176"/>
      <c r="M194" s="175" t="s">
        <v>401</v>
      </c>
      <c r="O194" s="149"/>
    </row>
    <row r="195" spans="1:104">
      <c r="A195" s="180"/>
      <c r="B195" s="179"/>
      <c r="C195" s="206" t="s">
        <v>400</v>
      </c>
      <c r="D195" s="207"/>
      <c r="E195" s="178">
        <v>12.724500000000001</v>
      </c>
      <c r="F195" s="177"/>
      <c r="G195" s="176"/>
      <c r="M195" s="175" t="s">
        <v>400</v>
      </c>
      <c r="O195" s="149"/>
    </row>
    <row r="196" spans="1:104">
      <c r="A196" s="180"/>
      <c r="B196" s="179"/>
      <c r="C196" s="206" t="s">
        <v>399</v>
      </c>
      <c r="D196" s="207"/>
      <c r="E196" s="178">
        <v>0.60599999999999998</v>
      </c>
      <c r="F196" s="177"/>
      <c r="G196" s="176"/>
      <c r="M196" s="175" t="s">
        <v>399</v>
      </c>
      <c r="O196" s="149"/>
    </row>
    <row r="197" spans="1:104">
      <c r="A197" s="180"/>
      <c r="B197" s="179"/>
      <c r="C197" s="206" t="s">
        <v>398</v>
      </c>
      <c r="D197" s="207"/>
      <c r="E197" s="178">
        <v>18.220500000000001</v>
      </c>
      <c r="F197" s="177"/>
      <c r="G197" s="176"/>
      <c r="M197" s="175" t="s">
        <v>398</v>
      </c>
      <c r="O197" s="149"/>
    </row>
    <row r="198" spans="1:104">
      <c r="A198" s="150">
        <v>55</v>
      </c>
      <c r="B198" s="151" t="s">
        <v>203</v>
      </c>
      <c r="C198" s="152" t="s">
        <v>204</v>
      </c>
      <c r="D198" s="153" t="s">
        <v>77</v>
      </c>
      <c r="E198" s="154">
        <v>17.649999999999999</v>
      </c>
      <c r="F198" s="154">
        <v>0</v>
      </c>
      <c r="G198" s="155">
        <f>E198*F198</f>
        <v>0</v>
      </c>
      <c r="O198" s="149">
        <v>2</v>
      </c>
      <c r="AA198" s="122">
        <v>12</v>
      </c>
      <c r="AB198" s="122">
        <v>0</v>
      </c>
      <c r="AC198" s="122">
        <v>55</v>
      </c>
      <c r="AZ198" s="122">
        <v>1</v>
      </c>
      <c r="BA198" s="122">
        <f>IF(AZ198=1,G198,0)</f>
        <v>0</v>
      </c>
      <c r="BB198" s="122">
        <f>IF(AZ198=2,G198,0)</f>
        <v>0</v>
      </c>
      <c r="BC198" s="122">
        <f>IF(AZ198=3,G198,0)</f>
        <v>0</v>
      </c>
      <c r="BD198" s="122">
        <f>IF(AZ198=4,G198,0)</f>
        <v>0</v>
      </c>
      <c r="BE198" s="122">
        <f>IF(AZ198=5,G198,0)</f>
        <v>0</v>
      </c>
      <c r="CZ198" s="122">
        <v>0</v>
      </c>
    </row>
    <row r="199" spans="1:104">
      <c r="A199" s="180"/>
      <c r="B199" s="179"/>
      <c r="C199" s="206" t="s">
        <v>397</v>
      </c>
      <c r="D199" s="207"/>
      <c r="E199" s="178">
        <v>17.649999999999999</v>
      </c>
      <c r="F199" s="177"/>
      <c r="G199" s="176"/>
      <c r="M199" s="175" t="s">
        <v>397</v>
      </c>
      <c r="O199" s="149"/>
    </row>
    <row r="200" spans="1:104">
      <c r="A200" s="150">
        <v>56</v>
      </c>
      <c r="B200" s="151" t="s">
        <v>205</v>
      </c>
      <c r="C200" s="152" t="s">
        <v>206</v>
      </c>
      <c r="D200" s="153" t="s">
        <v>138</v>
      </c>
      <c r="E200" s="154">
        <v>83.78</v>
      </c>
      <c r="F200" s="154">
        <v>0</v>
      </c>
      <c r="G200" s="155">
        <f>E200*F200</f>
        <v>0</v>
      </c>
      <c r="O200" s="149">
        <v>2</v>
      </c>
      <c r="AA200" s="122">
        <v>12</v>
      </c>
      <c r="AB200" s="122">
        <v>0</v>
      </c>
      <c r="AC200" s="122">
        <v>56</v>
      </c>
      <c r="AZ200" s="122">
        <v>1</v>
      </c>
      <c r="BA200" s="122">
        <f>IF(AZ200=1,G200,0)</f>
        <v>0</v>
      </c>
      <c r="BB200" s="122">
        <f>IF(AZ200=2,G200,0)</f>
        <v>0</v>
      </c>
      <c r="BC200" s="122">
        <f>IF(AZ200=3,G200,0)</f>
        <v>0</v>
      </c>
      <c r="BD200" s="122">
        <f>IF(AZ200=4,G200,0)</f>
        <v>0</v>
      </c>
      <c r="BE200" s="122">
        <f>IF(AZ200=5,G200,0)</f>
        <v>0</v>
      </c>
      <c r="CZ200" s="122">
        <v>0</v>
      </c>
    </row>
    <row r="201" spans="1:104">
      <c r="A201" s="180"/>
      <c r="B201" s="179"/>
      <c r="C201" s="206" t="s">
        <v>396</v>
      </c>
      <c r="D201" s="207"/>
      <c r="E201" s="178">
        <v>0</v>
      </c>
      <c r="F201" s="177"/>
      <c r="G201" s="176"/>
      <c r="M201" s="175" t="s">
        <v>396</v>
      </c>
      <c r="O201" s="149"/>
    </row>
    <row r="202" spans="1:104">
      <c r="A202" s="180"/>
      <c r="B202" s="179"/>
      <c r="C202" s="206" t="s">
        <v>395</v>
      </c>
      <c r="D202" s="207"/>
      <c r="E202" s="178">
        <v>16.22</v>
      </c>
      <c r="F202" s="177"/>
      <c r="G202" s="176"/>
      <c r="M202" s="175" t="s">
        <v>395</v>
      </c>
      <c r="O202" s="149"/>
    </row>
    <row r="203" spans="1:104">
      <c r="A203" s="180"/>
      <c r="B203" s="179"/>
      <c r="C203" s="206" t="s">
        <v>394</v>
      </c>
      <c r="D203" s="207"/>
      <c r="E203" s="178">
        <v>0</v>
      </c>
      <c r="F203" s="177"/>
      <c r="G203" s="176"/>
      <c r="M203" s="175" t="s">
        <v>394</v>
      </c>
      <c r="O203" s="149"/>
    </row>
    <row r="204" spans="1:104">
      <c r="A204" s="180"/>
      <c r="B204" s="179"/>
      <c r="C204" s="206" t="s">
        <v>390</v>
      </c>
      <c r="D204" s="207"/>
      <c r="E204" s="178">
        <v>16.559999999999999</v>
      </c>
      <c r="F204" s="177"/>
      <c r="G204" s="176"/>
      <c r="M204" s="175" t="s">
        <v>390</v>
      </c>
      <c r="O204" s="149"/>
    </row>
    <row r="205" spans="1:104">
      <c r="A205" s="180"/>
      <c r="B205" s="179"/>
      <c r="C205" s="206" t="s">
        <v>393</v>
      </c>
      <c r="D205" s="207"/>
      <c r="E205" s="178">
        <v>0</v>
      </c>
      <c r="F205" s="177"/>
      <c r="G205" s="176"/>
      <c r="M205" s="175" t="s">
        <v>393</v>
      </c>
      <c r="O205" s="149"/>
    </row>
    <row r="206" spans="1:104">
      <c r="A206" s="180"/>
      <c r="B206" s="179"/>
      <c r="C206" s="206" t="s">
        <v>392</v>
      </c>
      <c r="D206" s="207"/>
      <c r="E206" s="178">
        <v>16.48</v>
      </c>
      <c r="F206" s="177"/>
      <c r="G206" s="176"/>
      <c r="M206" s="175" t="s">
        <v>392</v>
      </c>
      <c r="O206" s="149"/>
    </row>
    <row r="207" spans="1:104">
      <c r="A207" s="180"/>
      <c r="B207" s="179"/>
      <c r="C207" s="206" t="s">
        <v>391</v>
      </c>
      <c r="D207" s="207"/>
      <c r="E207" s="178">
        <v>0</v>
      </c>
      <c r="F207" s="177"/>
      <c r="G207" s="176"/>
      <c r="M207" s="175" t="s">
        <v>391</v>
      </c>
      <c r="O207" s="149"/>
    </row>
    <row r="208" spans="1:104">
      <c r="A208" s="180"/>
      <c r="B208" s="179"/>
      <c r="C208" s="206" t="s">
        <v>390</v>
      </c>
      <c r="D208" s="207"/>
      <c r="E208" s="178">
        <v>16.559999999999999</v>
      </c>
      <c r="F208" s="177"/>
      <c r="G208" s="176"/>
      <c r="M208" s="175" t="s">
        <v>390</v>
      </c>
      <c r="O208" s="149"/>
    </row>
    <row r="209" spans="1:104">
      <c r="A209" s="180"/>
      <c r="B209" s="179"/>
      <c r="C209" s="206" t="s">
        <v>358</v>
      </c>
      <c r="D209" s="207"/>
      <c r="E209" s="178">
        <v>0</v>
      </c>
      <c r="F209" s="177"/>
      <c r="G209" s="176"/>
      <c r="M209" s="175" t="s">
        <v>358</v>
      </c>
      <c r="O209" s="149"/>
    </row>
    <row r="210" spans="1:104">
      <c r="A210" s="180"/>
      <c r="B210" s="179"/>
      <c r="C210" s="206" t="s">
        <v>389</v>
      </c>
      <c r="D210" s="207"/>
      <c r="E210" s="178">
        <v>17.96</v>
      </c>
      <c r="F210" s="177"/>
      <c r="G210" s="176"/>
      <c r="M210" s="175" t="s">
        <v>389</v>
      </c>
      <c r="O210" s="149"/>
    </row>
    <row r="211" spans="1:104">
      <c r="A211" s="150">
        <v>57</v>
      </c>
      <c r="B211" s="151" t="s">
        <v>207</v>
      </c>
      <c r="C211" s="152" t="s">
        <v>208</v>
      </c>
      <c r="D211" s="153" t="s">
        <v>77</v>
      </c>
      <c r="E211" s="154">
        <v>92.5</v>
      </c>
      <c r="F211" s="154">
        <v>0</v>
      </c>
      <c r="G211" s="155">
        <f>E211*F211</f>
        <v>0</v>
      </c>
      <c r="O211" s="149">
        <v>2</v>
      </c>
      <c r="AA211" s="122">
        <v>12</v>
      </c>
      <c r="AB211" s="122">
        <v>0</v>
      </c>
      <c r="AC211" s="122">
        <v>57</v>
      </c>
      <c r="AZ211" s="122">
        <v>1</v>
      </c>
      <c r="BA211" s="122">
        <f>IF(AZ211=1,G211,0)</f>
        <v>0</v>
      </c>
      <c r="BB211" s="122">
        <f>IF(AZ211=2,G211,0)</f>
        <v>0</v>
      </c>
      <c r="BC211" s="122">
        <f>IF(AZ211=3,G211,0)</f>
        <v>0</v>
      </c>
      <c r="BD211" s="122">
        <f>IF(AZ211=4,G211,0)</f>
        <v>0</v>
      </c>
      <c r="BE211" s="122">
        <f>IF(AZ211=5,G211,0)</f>
        <v>0</v>
      </c>
      <c r="CZ211" s="122">
        <v>0</v>
      </c>
    </row>
    <row r="212" spans="1:104">
      <c r="A212" s="180"/>
      <c r="B212" s="179"/>
      <c r="C212" s="206" t="s">
        <v>388</v>
      </c>
      <c r="D212" s="207"/>
      <c r="E212" s="178">
        <v>0</v>
      </c>
      <c r="F212" s="177"/>
      <c r="G212" s="176"/>
      <c r="M212" s="175" t="s">
        <v>388</v>
      </c>
      <c r="O212" s="149"/>
    </row>
    <row r="213" spans="1:104">
      <c r="A213" s="180"/>
      <c r="B213" s="179"/>
      <c r="C213" s="206" t="s">
        <v>387</v>
      </c>
      <c r="D213" s="207"/>
      <c r="E213" s="178">
        <v>52.88</v>
      </c>
      <c r="F213" s="177"/>
      <c r="G213" s="176"/>
      <c r="M213" s="175" t="s">
        <v>387</v>
      </c>
      <c r="O213" s="149"/>
    </row>
    <row r="214" spans="1:104">
      <c r="A214" s="180"/>
      <c r="B214" s="179"/>
      <c r="C214" s="206" t="s">
        <v>386</v>
      </c>
      <c r="D214" s="207"/>
      <c r="E214" s="178">
        <v>0</v>
      </c>
      <c r="F214" s="177"/>
      <c r="G214" s="176"/>
      <c r="M214" s="175" t="s">
        <v>386</v>
      </c>
      <c r="O214" s="149"/>
    </row>
    <row r="215" spans="1:104">
      <c r="A215" s="180"/>
      <c r="B215" s="179"/>
      <c r="C215" s="206" t="s">
        <v>385</v>
      </c>
      <c r="D215" s="207"/>
      <c r="E215" s="178">
        <v>18.059999999999999</v>
      </c>
      <c r="F215" s="177"/>
      <c r="G215" s="176"/>
      <c r="M215" s="175" t="s">
        <v>385</v>
      </c>
      <c r="O215" s="149"/>
    </row>
    <row r="216" spans="1:104">
      <c r="A216" s="180"/>
      <c r="B216" s="179"/>
      <c r="C216" s="206" t="s">
        <v>358</v>
      </c>
      <c r="D216" s="207"/>
      <c r="E216" s="178">
        <v>0</v>
      </c>
      <c r="F216" s="177"/>
      <c r="G216" s="176"/>
      <c r="M216" s="175" t="s">
        <v>358</v>
      </c>
      <c r="O216" s="149"/>
    </row>
    <row r="217" spans="1:104">
      <c r="A217" s="180"/>
      <c r="B217" s="179"/>
      <c r="C217" s="206" t="s">
        <v>384</v>
      </c>
      <c r="D217" s="207"/>
      <c r="E217" s="178">
        <v>21.56</v>
      </c>
      <c r="F217" s="177"/>
      <c r="G217" s="176"/>
      <c r="M217" s="175" t="s">
        <v>384</v>
      </c>
      <c r="O217" s="149"/>
    </row>
    <row r="218" spans="1:104">
      <c r="A218" s="150">
        <v>58</v>
      </c>
      <c r="B218" s="151" t="s">
        <v>209</v>
      </c>
      <c r="C218" s="152" t="s">
        <v>210</v>
      </c>
      <c r="D218" s="153" t="s">
        <v>84</v>
      </c>
      <c r="E218" s="154">
        <v>14</v>
      </c>
      <c r="F218" s="154">
        <v>0</v>
      </c>
      <c r="G218" s="155">
        <f>E218*F218</f>
        <v>0</v>
      </c>
      <c r="O218" s="149">
        <v>2</v>
      </c>
      <c r="AA218" s="122">
        <v>12</v>
      </c>
      <c r="AB218" s="122">
        <v>0</v>
      </c>
      <c r="AC218" s="122">
        <v>58</v>
      </c>
      <c r="AZ218" s="122">
        <v>1</v>
      </c>
      <c r="BA218" s="122">
        <f>IF(AZ218=1,G218,0)</f>
        <v>0</v>
      </c>
      <c r="BB218" s="122">
        <f>IF(AZ218=2,G218,0)</f>
        <v>0</v>
      </c>
      <c r="BC218" s="122">
        <f>IF(AZ218=3,G218,0)</f>
        <v>0</v>
      </c>
      <c r="BD218" s="122">
        <f>IF(AZ218=4,G218,0)</f>
        <v>0</v>
      </c>
      <c r="BE218" s="122">
        <f>IF(AZ218=5,G218,0)</f>
        <v>0</v>
      </c>
      <c r="CZ218" s="122">
        <v>0</v>
      </c>
    </row>
    <row r="219" spans="1:104">
      <c r="A219" s="180"/>
      <c r="B219" s="179"/>
      <c r="C219" s="206" t="s">
        <v>383</v>
      </c>
      <c r="D219" s="207"/>
      <c r="E219" s="178">
        <v>14</v>
      </c>
      <c r="F219" s="177"/>
      <c r="G219" s="176"/>
      <c r="M219" s="175" t="s">
        <v>383</v>
      </c>
      <c r="O219" s="149"/>
    </row>
    <row r="220" spans="1:104">
      <c r="A220" s="150">
        <v>59</v>
      </c>
      <c r="B220" s="151" t="s">
        <v>211</v>
      </c>
      <c r="C220" s="152" t="s">
        <v>212</v>
      </c>
      <c r="D220" s="153" t="s">
        <v>77</v>
      </c>
      <c r="E220" s="154">
        <v>21.67</v>
      </c>
      <c r="F220" s="154">
        <v>0</v>
      </c>
      <c r="G220" s="155">
        <f>E220*F220</f>
        <v>0</v>
      </c>
      <c r="O220" s="149">
        <v>2</v>
      </c>
      <c r="AA220" s="122">
        <v>12</v>
      </c>
      <c r="AB220" s="122">
        <v>0</v>
      </c>
      <c r="AC220" s="122">
        <v>59</v>
      </c>
      <c r="AZ220" s="122">
        <v>1</v>
      </c>
      <c r="BA220" s="122">
        <f>IF(AZ220=1,G220,0)</f>
        <v>0</v>
      </c>
      <c r="BB220" s="122">
        <f>IF(AZ220=2,G220,0)</f>
        <v>0</v>
      </c>
      <c r="BC220" s="122">
        <f>IF(AZ220=3,G220,0)</f>
        <v>0</v>
      </c>
      <c r="BD220" s="122">
        <f>IF(AZ220=4,G220,0)</f>
        <v>0</v>
      </c>
      <c r="BE220" s="122">
        <f>IF(AZ220=5,G220,0)</f>
        <v>0</v>
      </c>
      <c r="CZ220" s="122">
        <v>1.17E-3</v>
      </c>
    </row>
    <row r="221" spans="1:104">
      <c r="A221" s="180"/>
      <c r="B221" s="179"/>
      <c r="C221" s="206" t="s">
        <v>382</v>
      </c>
      <c r="D221" s="207"/>
      <c r="E221" s="178">
        <v>20.488</v>
      </c>
      <c r="F221" s="177"/>
      <c r="G221" s="176"/>
      <c r="M221" s="175" t="s">
        <v>382</v>
      </c>
      <c r="O221" s="149"/>
    </row>
    <row r="222" spans="1:104">
      <c r="A222" s="180"/>
      <c r="B222" s="179"/>
      <c r="C222" s="206" t="s">
        <v>381</v>
      </c>
      <c r="D222" s="207"/>
      <c r="E222" s="178">
        <v>1.1819999999999999</v>
      </c>
      <c r="F222" s="177"/>
      <c r="G222" s="176"/>
      <c r="M222" s="175" t="s">
        <v>381</v>
      </c>
      <c r="O222" s="149"/>
    </row>
    <row r="223" spans="1:104">
      <c r="A223" s="150">
        <v>60</v>
      </c>
      <c r="B223" s="151" t="s">
        <v>213</v>
      </c>
      <c r="C223" s="152" t="s">
        <v>214</v>
      </c>
      <c r="D223" s="153" t="s">
        <v>84</v>
      </c>
      <c r="E223" s="154">
        <v>12</v>
      </c>
      <c r="F223" s="154">
        <v>0</v>
      </c>
      <c r="G223" s="155">
        <f>E223*F223</f>
        <v>0</v>
      </c>
      <c r="O223" s="149">
        <v>2</v>
      </c>
      <c r="AA223" s="122">
        <v>12</v>
      </c>
      <c r="AB223" s="122">
        <v>0</v>
      </c>
      <c r="AC223" s="122">
        <v>60</v>
      </c>
      <c r="AZ223" s="122">
        <v>1</v>
      </c>
      <c r="BA223" s="122">
        <f>IF(AZ223=1,G223,0)</f>
        <v>0</v>
      </c>
      <c r="BB223" s="122">
        <f>IF(AZ223=2,G223,0)</f>
        <v>0</v>
      </c>
      <c r="BC223" s="122">
        <f>IF(AZ223=3,G223,0)</f>
        <v>0</v>
      </c>
      <c r="BD223" s="122">
        <f>IF(AZ223=4,G223,0)</f>
        <v>0</v>
      </c>
      <c r="BE223" s="122">
        <f>IF(AZ223=5,G223,0)</f>
        <v>0</v>
      </c>
      <c r="CZ223" s="122">
        <v>4.8999999999999998E-4</v>
      </c>
    </row>
    <row r="224" spans="1:104">
      <c r="A224" s="180"/>
      <c r="B224" s="179"/>
      <c r="C224" s="206" t="s">
        <v>380</v>
      </c>
      <c r="D224" s="207"/>
      <c r="E224" s="178">
        <v>0</v>
      </c>
      <c r="F224" s="177"/>
      <c r="G224" s="176"/>
      <c r="M224" s="175" t="s">
        <v>380</v>
      </c>
      <c r="O224" s="149"/>
    </row>
    <row r="225" spans="1:104">
      <c r="A225" s="180"/>
      <c r="B225" s="179"/>
      <c r="C225" s="206" t="s">
        <v>379</v>
      </c>
      <c r="D225" s="207"/>
      <c r="E225" s="178">
        <v>12</v>
      </c>
      <c r="F225" s="177"/>
      <c r="G225" s="176"/>
      <c r="M225" s="175" t="s">
        <v>379</v>
      </c>
      <c r="O225" s="149"/>
    </row>
    <row r="226" spans="1:104" ht="22.5">
      <c r="A226" s="150">
        <v>61</v>
      </c>
      <c r="B226" s="151" t="s">
        <v>215</v>
      </c>
      <c r="C226" s="152" t="s">
        <v>216</v>
      </c>
      <c r="D226" s="153" t="s">
        <v>84</v>
      </c>
      <c r="E226" s="154">
        <v>14</v>
      </c>
      <c r="F226" s="154">
        <v>0</v>
      </c>
      <c r="G226" s="155">
        <f>E226*F226</f>
        <v>0</v>
      </c>
      <c r="O226" s="149">
        <v>2</v>
      </c>
      <c r="AA226" s="122">
        <v>12</v>
      </c>
      <c r="AB226" s="122">
        <v>0</v>
      </c>
      <c r="AC226" s="122">
        <v>61</v>
      </c>
      <c r="AZ226" s="122">
        <v>1</v>
      </c>
      <c r="BA226" s="122">
        <f>IF(AZ226=1,G226,0)</f>
        <v>0</v>
      </c>
      <c r="BB226" s="122">
        <f>IF(AZ226=2,G226,0)</f>
        <v>0</v>
      </c>
      <c r="BC226" s="122">
        <f>IF(AZ226=3,G226,0)</f>
        <v>0</v>
      </c>
      <c r="BD226" s="122">
        <f>IF(AZ226=4,G226,0)</f>
        <v>0</v>
      </c>
      <c r="BE226" s="122">
        <f>IF(AZ226=5,G226,0)</f>
        <v>0</v>
      </c>
      <c r="CZ226" s="122">
        <v>3.4000000000000002E-4</v>
      </c>
    </row>
    <row r="227" spans="1:104">
      <c r="A227" s="180"/>
      <c r="B227" s="179"/>
      <c r="C227" s="206" t="s">
        <v>378</v>
      </c>
      <c r="D227" s="207"/>
      <c r="E227" s="178">
        <v>0</v>
      </c>
      <c r="F227" s="177"/>
      <c r="G227" s="176"/>
      <c r="M227" s="175" t="s">
        <v>378</v>
      </c>
      <c r="O227" s="149"/>
    </row>
    <row r="228" spans="1:104">
      <c r="A228" s="180"/>
      <c r="B228" s="179"/>
      <c r="C228" s="206">
        <v>14</v>
      </c>
      <c r="D228" s="207"/>
      <c r="E228" s="178">
        <v>14</v>
      </c>
      <c r="F228" s="177"/>
      <c r="G228" s="176"/>
      <c r="M228" s="175">
        <v>14</v>
      </c>
      <c r="O228" s="149"/>
    </row>
    <row r="229" spans="1:104">
      <c r="A229" s="150">
        <v>62</v>
      </c>
      <c r="B229" s="151" t="s">
        <v>217</v>
      </c>
      <c r="C229" s="152" t="s">
        <v>218</v>
      </c>
      <c r="D229" s="153" t="s">
        <v>84</v>
      </c>
      <c r="E229" s="154">
        <v>27</v>
      </c>
      <c r="F229" s="154">
        <v>0</v>
      </c>
      <c r="G229" s="155">
        <f>E229*F229</f>
        <v>0</v>
      </c>
      <c r="O229" s="149">
        <v>2</v>
      </c>
      <c r="AA229" s="122">
        <v>12</v>
      </c>
      <c r="AB229" s="122">
        <v>0</v>
      </c>
      <c r="AC229" s="122">
        <v>62</v>
      </c>
      <c r="AZ229" s="122">
        <v>1</v>
      </c>
      <c r="BA229" s="122">
        <f>IF(AZ229=1,G229,0)</f>
        <v>0</v>
      </c>
      <c r="BB229" s="122">
        <f>IF(AZ229=2,G229,0)</f>
        <v>0</v>
      </c>
      <c r="BC229" s="122">
        <f>IF(AZ229=3,G229,0)</f>
        <v>0</v>
      </c>
      <c r="BD229" s="122">
        <f>IF(AZ229=4,G229,0)</f>
        <v>0</v>
      </c>
      <c r="BE229" s="122">
        <f>IF(AZ229=5,G229,0)</f>
        <v>0</v>
      </c>
      <c r="CZ229" s="122">
        <v>0</v>
      </c>
    </row>
    <row r="230" spans="1:104" ht="22.5">
      <c r="A230" s="150">
        <v>63</v>
      </c>
      <c r="B230" s="151" t="s">
        <v>219</v>
      </c>
      <c r="C230" s="152" t="s">
        <v>220</v>
      </c>
      <c r="D230" s="153" t="s">
        <v>84</v>
      </c>
      <c r="E230" s="154">
        <v>10</v>
      </c>
      <c r="F230" s="154">
        <v>0</v>
      </c>
      <c r="G230" s="155">
        <f>E230*F230</f>
        <v>0</v>
      </c>
      <c r="O230" s="149">
        <v>2</v>
      </c>
      <c r="AA230" s="122">
        <v>12</v>
      </c>
      <c r="AB230" s="122">
        <v>0</v>
      </c>
      <c r="AC230" s="122">
        <v>63</v>
      </c>
      <c r="AZ230" s="122">
        <v>1</v>
      </c>
      <c r="BA230" s="122">
        <f>IF(AZ230=1,G230,0)</f>
        <v>0</v>
      </c>
      <c r="BB230" s="122">
        <f>IF(AZ230=2,G230,0)</f>
        <v>0</v>
      </c>
      <c r="BC230" s="122">
        <f>IF(AZ230=3,G230,0)</f>
        <v>0</v>
      </c>
      <c r="BD230" s="122">
        <f>IF(AZ230=4,G230,0)</f>
        <v>0</v>
      </c>
      <c r="BE230" s="122">
        <f>IF(AZ230=5,G230,0)</f>
        <v>0</v>
      </c>
      <c r="CZ230" s="122">
        <v>3.4000000000000002E-4</v>
      </c>
    </row>
    <row r="231" spans="1:104">
      <c r="A231" s="150">
        <v>64</v>
      </c>
      <c r="B231" s="151" t="s">
        <v>221</v>
      </c>
      <c r="C231" s="152" t="s">
        <v>222</v>
      </c>
      <c r="D231" s="153" t="s">
        <v>84</v>
      </c>
      <c r="E231" s="154">
        <v>1</v>
      </c>
      <c r="F231" s="154">
        <v>0</v>
      </c>
      <c r="G231" s="155">
        <f>E231*F231</f>
        <v>0</v>
      </c>
      <c r="O231" s="149">
        <v>2</v>
      </c>
      <c r="AA231" s="122">
        <v>12</v>
      </c>
      <c r="AB231" s="122">
        <v>0</v>
      </c>
      <c r="AC231" s="122">
        <v>64</v>
      </c>
      <c r="AZ231" s="122">
        <v>1</v>
      </c>
      <c r="BA231" s="122">
        <f>IF(AZ231=1,G231,0)</f>
        <v>0</v>
      </c>
      <c r="BB231" s="122">
        <f>IF(AZ231=2,G231,0)</f>
        <v>0</v>
      </c>
      <c r="BC231" s="122">
        <f>IF(AZ231=3,G231,0)</f>
        <v>0</v>
      </c>
      <c r="BD231" s="122">
        <f>IF(AZ231=4,G231,0)</f>
        <v>0</v>
      </c>
      <c r="BE231" s="122">
        <f>IF(AZ231=5,G231,0)</f>
        <v>0</v>
      </c>
      <c r="CZ231" s="122">
        <v>0</v>
      </c>
    </row>
    <row r="232" spans="1:104">
      <c r="A232" s="150">
        <v>65</v>
      </c>
      <c r="B232" s="151" t="s">
        <v>223</v>
      </c>
      <c r="C232" s="152" t="s">
        <v>224</v>
      </c>
      <c r="D232" s="153" t="s">
        <v>77</v>
      </c>
      <c r="E232" s="154">
        <v>245.375</v>
      </c>
      <c r="F232" s="154">
        <v>0</v>
      </c>
      <c r="G232" s="155">
        <f>E232*F232</f>
        <v>0</v>
      </c>
      <c r="O232" s="149">
        <v>2</v>
      </c>
      <c r="AA232" s="122">
        <v>12</v>
      </c>
      <c r="AB232" s="122">
        <v>0</v>
      </c>
      <c r="AC232" s="122">
        <v>65</v>
      </c>
      <c r="AZ232" s="122">
        <v>1</v>
      </c>
      <c r="BA232" s="122">
        <f>IF(AZ232=1,G232,0)</f>
        <v>0</v>
      </c>
      <c r="BB232" s="122">
        <f>IF(AZ232=2,G232,0)</f>
        <v>0</v>
      </c>
      <c r="BC232" s="122">
        <f>IF(AZ232=3,G232,0)</f>
        <v>0</v>
      </c>
      <c r="BD232" s="122">
        <f>IF(AZ232=4,G232,0)</f>
        <v>0</v>
      </c>
      <c r="BE232" s="122">
        <f>IF(AZ232=5,G232,0)</f>
        <v>0</v>
      </c>
      <c r="CZ232" s="122">
        <v>0</v>
      </c>
    </row>
    <row r="233" spans="1:104" ht="22.5">
      <c r="A233" s="150">
        <v>66</v>
      </c>
      <c r="B233" s="151" t="s">
        <v>225</v>
      </c>
      <c r="C233" s="152" t="s">
        <v>226</v>
      </c>
      <c r="D233" s="153" t="s">
        <v>72</v>
      </c>
      <c r="E233" s="154">
        <v>1.98</v>
      </c>
      <c r="F233" s="154">
        <v>0</v>
      </c>
      <c r="G233" s="155">
        <f>E233*F233</f>
        <v>0</v>
      </c>
      <c r="O233" s="149">
        <v>2</v>
      </c>
      <c r="AA233" s="122">
        <v>12</v>
      </c>
      <c r="AB233" s="122">
        <v>0</v>
      </c>
      <c r="AC233" s="122">
        <v>66</v>
      </c>
      <c r="AZ233" s="122">
        <v>1</v>
      </c>
      <c r="BA233" s="122">
        <f>IF(AZ233=1,G233,0)</f>
        <v>0</v>
      </c>
      <c r="BB233" s="122">
        <f>IF(AZ233=2,G233,0)</f>
        <v>0</v>
      </c>
      <c r="BC233" s="122">
        <f>IF(AZ233=3,G233,0)</f>
        <v>0</v>
      </c>
      <c r="BD233" s="122">
        <f>IF(AZ233=4,G233,0)</f>
        <v>0</v>
      </c>
      <c r="BE233" s="122">
        <f>IF(AZ233=5,G233,0)</f>
        <v>0</v>
      </c>
      <c r="CZ233" s="122">
        <v>0</v>
      </c>
    </row>
    <row r="234" spans="1:104">
      <c r="A234" s="180"/>
      <c r="B234" s="179"/>
      <c r="C234" s="206" t="s">
        <v>377</v>
      </c>
      <c r="D234" s="207"/>
      <c r="E234" s="178">
        <v>0</v>
      </c>
      <c r="F234" s="177"/>
      <c r="G234" s="176"/>
      <c r="M234" s="175" t="s">
        <v>377</v>
      </c>
      <c r="O234" s="149"/>
    </row>
    <row r="235" spans="1:104">
      <c r="A235" s="180"/>
      <c r="B235" s="179"/>
      <c r="C235" s="206" t="s">
        <v>376</v>
      </c>
      <c r="D235" s="207"/>
      <c r="E235" s="178">
        <v>1.98</v>
      </c>
      <c r="F235" s="177"/>
      <c r="G235" s="176"/>
      <c r="M235" s="175" t="s">
        <v>376</v>
      </c>
      <c r="O235" s="149"/>
    </row>
    <row r="236" spans="1:104" ht="22.5">
      <c r="A236" s="150">
        <v>67</v>
      </c>
      <c r="B236" s="151" t="s">
        <v>227</v>
      </c>
      <c r="C236" s="152" t="s">
        <v>228</v>
      </c>
      <c r="D236" s="153" t="s">
        <v>77</v>
      </c>
      <c r="E236" s="154">
        <v>14.59</v>
      </c>
      <c r="F236" s="154">
        <v>0</v>
      </c>
      <c r="G236" s="155">
        <f>E236*F236</f>
        <v>0</v>
      </c>
      <c r="O236" s="149">
        <v>2</v>
      </c>
      <c r="AA236" s="122">
        <v>12</v>
      </c>
      <c r="AB236" s="122">
        <v>0</v>
      </c>
      <c r="AC236" s="122">
        <v>67</v>
      </c>
      <c r="AZ236" s="122">
        <v>1</v>
      </c>
      <c r="BA236" s="122">
        <f>IF(AZ236=1,G236,0)</f>
        <v>0</v>
      </c>
      <c r="BB236" s="122">
        <f>IF(AZ236=2,G236,0)</f>
        <v>0</v>
      </c>
      <c r="BC236" s="122">
        <f>IF(AZ236=3,G236,0)</f>
        <v>0</v>
      </c>
      <c r="BD236" s="122">
        <f>IF(AZ236=4,G236,0)</f>
        <v>0</v>
      </c>
      <c r="BE236" s="122">
        <f>IF(AZ236=5,G236,0)</f>
        <v>0</v>
      </c>
      <c r="CZ236" s="122">
        <v>0</v>
      </c>
    </row>
    <row r="237" spans="1:104">
      <c r="A237" s="180"/>
      <c r="B237" s="179"/>
      <c r="C237" s="206" t="s">
        <v>375</v>
      </c>
      <c r="D237" s="207"/>
      <c r="E237" s="178">
        <v>14.59</v>
      </c>
      <c r="F237" s="177"/>
      <c r="G237" s="176"/>
      <c r="M237" s="175" t="s">
        <v>375</v>
      </c>
      <c r="O237" s="149"/>
    </row>
    <row r="238" spans="1:104">
      <c r="A238" s="150">
        <v>68</v>
      </c>
      <c r="B238" s="151" t="s">
        <v>229</v>
      </c>
      <c r="C238" s="152" t="s">
        <v>230</v>
      </c>
      <c r="D238" s="153" t="s">
        <v>68</v>
      </c>
      <c r="E238" s="154">
        <v>10</v>
      </c>
      <c r="F238" s="154">
        <v>0</v>
      </c>
      <c r="G238" s="155">
        <f>E238*F238</f>
        <v>0</v>
      </c>
      <c r="O238" s="149">
        <v>2</v>
      </c>
      <c r="AA238" s="122">
        <v>12</v>
      </c>
      <c r="AB238" s="122">
        <v>0</v>
      </c>
      <c r="AC238" s="122">
        <v>68</v>
      </c>
      <c r="AZ238" s="122">
        <v>1</v>
      </c>
      <c r="BA238" s="122">
        <f>IF(AZ238=1,G238,0)</f>
        <v>0</v>
      </c>
      <c r="BB238" s="122">
        <f>IF(AZ238=2,G238,0)</f>
        <v>0</v>
      </c>
      <c r="BC238" s="122">
        <f>IF(AZ238=3,G238,0)</f>
        <v>0</v>
      </c>
      <c r="BD238" s="122">
        <f>IF(AZ238=4,G238,0)</f>
        <v>0</v>
      </c>
      <c r="BE238" s="122">
        <f>IF(AZ238=5,G238,0)</f>
        <v>0</v>
      </c>
      <c r="CZ238" s="122">
        <v>0</v>
      </c>
    </row>
    <row r="239" spans="1:104">
      <c r="A239" s="150">
        <v>69</v>
      </c>
      <c r="B239" s="151" t="s">
        <v>231</v>
      </c>
      <c r="C239" s="152" t="s">
        <v>232</v>
      </c>
      <c r="D239" s="153" t="s">
        <v>113</v>
      </c>
      <c r="E239" s="154">
        <v>296.32049999999998</v>
      </c>
      <c r="F239" s="154">
        <v>0</v>
      </c>
      <c r="G239" s="155">
        <f>E239*F239</f>
        <v>0</v>
      </c>
      <c r="O239" s="149">
        <v>2</v>
      </c>
      <c r="AA239" s="122">
        <v>12</v>
      </c>
      <c r="AB239" s="122">
        <v>0</v>
      </c>
      <c r="AC239" s="122">
        <v>69</v>
      </c>
      <c r="AZ239" s="122">
        <v>1</v>
      </c>
      <c r="BA239" s="122">
        <f>IF(AZ239=1,G239,0)</f>
        <v>0</v>
      </c>
      <c r="BB239" s="122">
        <f>IF(AZ239=2,G239,0)</f>
        <v>0</v>
      </c>
      <c r="BC239" s="122">
        <f>IF(AZ239=3,G239,0)</f>
        <v>0</v>
      </c>
      <c r="BD239" s="122">
        <f>IF(AZ239=4,G239,0)</f>
        <v>0</v>
      </c>
      <c r="BE239" s="122">
        <f>IF(AZ239=5,G239,0)</f>
        <v>0</v>
      </c>
      <c r="CZ239" s="122">
        <v>0</v>
      </c>
    </row>
    <row r="240" spans="1:104">
      <c r="A240" s="180"/>
      <c r="B240" s="179"/>
      <c r="C240" s="206" t="s">
        <v>374</v>
      </c>
      <c r="D240" s="207"/>
      <c r="E240" s="178">
        <v>296.32049999999998</v>
      </c>
      <c r="F240" s="177"/>
      <c r="G240" s="176"/>
      <c r="M240" s="175" t="s">
        <v>374</v>
      </c>
      <c r="O240" s="149"/>
    </row>
    <row r="241" spans="1:104">
      <c r="A241" s="150">
        <v>70</v>
      </c>
      <c r="B241" s="151" t="s">
        <v>233</v>
      </c>
      <c r="C241" s="152" t="s">
        <v>234</v>
      </c>
      <c r="D241" s="153" t="s">
        <v>113</v>
      </c>
      <c r="E241" s="154">
        <v>9.2499999999999999E-2</v>
      </c>
      <c r="F241" s="154">
        <v>0</v>
      </c>
      <c r="G241" s="155">
        <f>E241*F241</f>
        <v>0</v>
      </c>
      <c r="O241" s="149">
        <v>2</v>
      </c>
      <c r="AA241" s="122">
        <v>12</v>
      </c>
      <c r="AB241" s="122">
        <v>0</v>
      </c>
      <c r="AC241" s="122">
        <v>70</v>
      </c>
      <c r="AZ241" s="122">
        <v>1</v>
      </c>
      <c r="BA241" s="122">
        <f>IF(AZ241=1,G241,0)</f>
        <v>0</v>
      </c>
      <c r="BB241" s="122">
        <f>IF(AZ241=2,G241,0)</f>
        <v>0</v>
      </c>
      <c r="BC241" s="122">
        <f>IF(AZ241=3,G241,0)</f>
        <v>0</v>
      </c>
      <c r="BD241" s="122">
        <f>IF(AZ241=4,G241,0)</f>
        <v>0</v>
      </c>
      <c r="BE241" s="122">
        <f>IF(AZ241=5,G241,0)</f>
        <v>0</v>
      </c>
      <c r="CZ241" s="122">
        <v>0</v>
      </c>
    </row>
    <row r="242" spans="1:104">
      <c r="A242" s="150">
        <v>71</v>
      </c>
      <c r="B242" s="151" t="s">
        <v>235</v>
      </c>
      <c r="C242" s="152" t="s">
        <v>236</v>
      </c>
      <c r="D242" s="153" t="s">
        <v>113</v>
      </c>
      <c r="E242" s="154">
        <v>296.41300000000001</v>
      </c>
      <c r="F242" s="154">
        <v>0</v>
      </c>
      <c r="G242" s="155">
        <f>E242*F242</f>
        <v>0</v>
      </c>
      <c r="O242" s="149">
        <v>2</v>
      </c>
      <c r="AA242" s="122">
        <v>12</v>
      </c>
      <c r="AB242" s="122">
        <v>0</v>
      </c>
      <c r="AC242" s="122">
        <v>71</v>
      </c>
      <c r="AZ242" s="122">
        <v>1</v>
      </c>
      <c r="BA242" s="122">
        <f>IF(AZ242=1,G242,0)</f>
        <v>0</v>
      </c>
      <c r="BB242" s="122">
        <f>IF(AZ242=2,G242,0)</f>
        <v>0</v>
      </c>
      <c r="BC242" s="122">
        <f>IF(AZ242=3,G242,0)</f>
        <v>0</v>
      </c>
      <c r="BD242" s="122">
        <f>IF(AZ242=4,G242,0)</f>
        <v>0</v>
      </c>
      <c r="BE242" s="122">
        <f>IF(AZ242=5,G242,0)</f>
        <v>0</v>
      </c>
      <c r="CZ242" s="122">
        <v>0</v>
      </c>
    </row>
    <row r="243" spans="1:104">
      <c r="A243" s="150">
        <v>72</v>
      </c>
      <c r="B243" s="151" t="s">
        <v>237</v>
      </c>
      <c r="C243" s="152" t="s">
        <v>238</v>
      </c>
      <c r="D243" s="153" t="s">
        <v>113</v>
      </c>
      <c r="E243" s="154">
        <v>2667.7170000000001</v>
      </c>
      <c r="F243" s="154">
        <v>0</v>
      </c>
      <c r="G243" s="155">
        <f>E243*F243</f>
        <v>0</v>
      </c>
      <c r="O243" s="149">
        <v>2</v>
      </c>
      <c r="AA243" s="122">
        <v>12</v>
      </c>
      <c r="AB243" s="122">
        <v>0</v>
      </c>
      <c r="AC243" s="122">
        <v>72</v>
      </c>
      <c r="AZ243" s="122">
        <v>1</v>
      </c>
      <c r="BA243" s="122">
        <f>IF(AZ243=1,G243,0)</f>
        <v>0</v>
      </c>
      <c r="BB243" s="122">
        <f>IF(AZ243=2,G243,0)</f>
        <v>0</v>
      </c>
      <c r="BC243" s="122">
        <f>IF(AZ243=3,G243,0)</f>
        <v>0</v>
      </c>
      <c r="BD243" s="122">
        <f>IF(AZ243=4,G243,0)</f>
        <v>0</v>
      </c>
      <c r="BE243" s="122">
        <f>IF(AZ243=5,G243,0)</f>
        <v>0</v>
      </c>
      <c r="CZ243" s="122">
        <v>0</v>
      </c>
    </row>
    <row r="244" spans="1:104">
      <c r="A244" s="180"/>
      <c r="B244" s="179"/>
      <c r="C244" s="206" t="s">
        <v>373</v>
      </c>
      <c r="D244" s="207"/>
      <c r="E244" s="178">
        <v>2667.7170000000001</v>
      </c>
      <c r="F244" s="177"/>
      <c r="G244" s="176"/>
      <c r="M244" s="175" t="s">
        <v>373</v>
      </c>
      <c r="O244" s="149"/>
    </row>
    <row r="245" spans="1:104">
      <c r="A245" s="150">
        <v>73</v>
      </c>
      <c r="B245" s="151" t="s">
        <v>239</v>
      </c>
      <c r="C245" s="152" t="s">
        <v>240</v>
      </c>
      <c r="D245" s="153" t="s">
        <v>113</v>
      </c>
      <c r="E245" s="154">
        <v>290.41300000000001</v>
      </c>
      <c r="F245" s="154">
        <v>0</v>
      </c>
      <c r="G245" s="155">
        <f>E245*F245</f>
        <v>0</v>
      </c>
      <c r="O245" s="149">
        <v>2</v>
      </c>
      <c r="AA245" s="122">
        <v>12</v>
      </c>
      <c r="AB245" s="122">
        <v>0</v>
      </c>
      <c r="AC245" s="122">
        <v>73</v>
      </c>
      <c r="AZ245" s="122">
        <v>1</v>
      </c>
      <c r="BA245" s="122">
        <f>IF(AZ245=1,G245,0)</f>
        <v>0</v>
      </c>
      <c r="BB245" s="122">
        <f>IF(AZ245=2,G245,0)</f>
        <v>0</v>
      </c>
      <c r="BC245" s="122">
        <f>IF(AZ245=3,G245,0)</f>
        <v>0</v>
      </c>
      <c r="BD245" s="122">
        <f>IF(AZ245=4,G245,0)</f>
        <v>0</v>
      </c>
      <c r="BE245" s="122">
        <f>IF(AZ245=5,G245,0)</f>
        <v>0</v>
      </c>
      <c r="CZ245" s="122">
        <v>0</v>
      </c>
    </row>
    <row r="246" spans="1:104">
      <c r="A246" s="150">
        <v>74</v>
      </c>
      <c r="B246" s="151" t="s">
        <v>241</v>
      </c>
      <c r="C246" s="152" t="s">
        <v>242</v>
      </c>
      <c r="D246" s="153" t="s">
        <v>113</v>
      </c>
      <c r="E246" s="154">
        <v>2371.3040000000001</v>
      </c>
      <c r="F246" s="154">
        <v>0</v>
      </c>
      <c r="G246" s="155">
        <f>E246*F246</f>
        <v>0</v>
      </c>
      <c r="O246" s="149">
        <v>2</v>
      </c>
      <c r="AA246" s="122">
        <v>12</v>
      </c>
      <c r="AB246" s="122">
        <v>0</v>
      </c>
      <c r="AC246" s="122">
        <v>74</v>
      </c>
      <c r="AZ246" s="122">
        <v>1</v>
      </c>
      <c r="BA246" s="122">
        <f>IF(AZ246=1,G246,0)</f>
        <v>0</v>
      </c>
      <c r="BB246" s="122">
        <f>IF(AZ246=2,G246,0)</f>
        <v>0</v>
      </c>
      <c r="BC246" s="122">
        <f>IF(AZ246=3,G246,0)</f>
        <v>0</v>
      </c>
      <c r="BD246" s="122">
        <f>IF(AZ246=4,G246,0)</f>
        <v>0</v>
      </c>
      <c r="BE246" s="122">
        <f>IF(AZ246=5,G246,0)</f>
        <v>0</v>
      </c>
      <c r="CZ246" s="122">
        <v>0</v>
      </c>
    </row>
    <row r="247" spans="1:104">
      <c r="A247" s="180"/>
      <c r="B247" s="179"/>
      <c r="C247" s="206" t="s">
        <v>372</v>
      </c>
      <c r="D247" s="207"/>
      <c r="E247" s="178">
        <v>2371.3040000000001</v>
      </c>
      <c r="F247" s="177"/>
      <c r="G247" s="176"/>
      <c r="M247" s="175" t="s">
        <v>372</v>
      </c>
      <c r="O247" s="149"/>
    </row>
    <row r="248" spans="1:104">
      <c r="A248" s="156"/>
      <c r="B248" s="157" t="s">
        <v>69</v>
      </c>
      <c r="C248" s="158" t="str">
        <f>CONCATENATE(B158," ",C158)</f>
        <v>96 Bourání konstrukcí</v>
      </c>
      <c r="D248" s="156"/>
      <c r="E248" s="159"/>
      <c r="F248" s="159"/>
      <c r="G248" s="160">
        <f>SUM(G158:G247)</f>
        <v>0</v>
      </c>
      <c r="O248" s="149">
        <v>4</v>
      </c>
      <c r="BA248" s="161">
        <f>SUM(BA158:BA247)</f>
        <v>0</v>
      </c>
      <c r="BB248" s="161">
        <f>SUM(BB158:BB247)</f>
        <v>0</v>
      </c>
      <c r="BC248" s="161">
        <f>SUM(BC158:BC247)</f>
        <v>0</v>
      </c>
      <c r="BD248" s="161">
        <f>SUM(BD158:BD247)</f>
        <v>0</v>
      </c>
      <c r="BE248" s="161">
        <f>SUM(BE158:BE247)</f>
        <v>0</v>
      </c>
    </row>
    <row r="249" spans="1:104">
      <c r="A249" s="142" t="s">
        <v>65</v>
      </c>
      <c r="B249" s="143" t="s">
        <v>243</v>
      </c>
      <c r="C249" s="144" t="s">
        <v>244</v>
      </c>
      <c r="D249" s="145"/>
      <c r="E249" s="146"/>
      <c r="F249" s="146"/>
      <c r="G249" s="147"/>
      <c r="H249" s="148"/>
      <c r="I249" s="148"/>
      <c r="O249" s="149">
        <v>1</v>
      </c>
    </row>
    <row r="250" spans="1:104">
      <c r="A250" s="150">
        <v>75</v>
      </c>
      <c r="B250" s="151" t="s">
        <v>245</v>
      </c>
      <c r="C250" s="152" t="s">
        <v>246</v>
      </c>
      <c r="D250" s="153" t="s">
        <v>113</v>
      </c>
      <c r="E250" s="154">
        <v>298.32499999999999</v>
      </c>
      <c r="F250" s="154">
        <v>0</v>
      </c>
      <c r="G250" s="155">
        <f>E250*F250</f>
        <v>0</v>
      </c>
      <c r="O250" s="149">
        <v>2</v>
      </c>
      <c r="AA250" s="122">
        <v>12</v>
      </c>
      <c r="AB250" s="122">
        <v>0</v>
      </c>
      <c r="AC250" s="122">
        <v>75</v>
      </c>
      <c r="AZ250" s="122">
        <v>1</v>
      </c>
      <c r="BA250" s="122">
        <f>IF(AZ250=1,G250,0)</f>
        <v>0</v>
      </c>
      <c r="BB250" s="122">
        <f>IF(AZ250=2,G250,0)</f>
        <v>0</v>
      </c>
      <c r="BC250" s="122">
        <f>IF(AZ250=3,G250,0)</f>
        <v>0</v>
      </c>
      <c r="BD250" s="122">
        <f>IF(AZ250=4,G250,0)</f>
        <v>0</v>
      </c>
      <c r="BE250" s="122">
        <f>IF(AZ250=5,G250,0)</f>
        <v>0</v>
      </c>
      <c r="CZ250" s="122">
        <v>0</v>
      </c>
    </row>
    <row r="251" spans="1:104">
      <c r="A251" s="180"/>
      <c r="B251" s="179"/>
      <c r="C251" s="206" t="s">
        <v>371</v>
      </c>
      <c r="D251" s="207"/>
      <c r="E251" s="178">
        <v>82.626000000000005</v>
      </c>
      <c r="F251" s="177"/>
      <c r="G251" s="176"/>
      <c r="M251" s="175" t="s">
        <v>371</v>
      </c>
      <c r="O251" s="149"/>
    </row>
    <row r="252" spans="1:104">
      <c r="A252" s="180"/>
      <c r="B252" s="179"/>
      <c r="C252" s="206" t="s">
        <v>370</v>
      </c>
      <c r="D252" s="207"/>
      <c r="E252" s="178">
        <v>215.27799999999999</v>
      </c>
      <c r="F252" s="177"/>
      <c r="G252" s="176"/>
      <c r="M252" s="175" t="s">
        <v>370</v>
      </c>
      <c r="O252" s="149"/>
    </row>
    <row r="253" spans="1:104">
      <c r="A253" s="180"/>
      <c r="B253" s="179"/>
      <c r="C253" s="206" t="s">
        <v>369</v>
      </c>
      <c r="D253" s="207"/>
      <c r="E253" s="178">
        <v>0.42099999999999999</v>
      </c>
      <c r="F253" s="177"/>
      <c r="G253" s="176"/>
      <c r="M253" s="175" t="s">
        <v>369</v>
      </c>
      <c r="O253" s="149"/>
    </row>
    <row r="254" spans="1:104">
      <c r="A254" s="156"/>
      <c r="B254" s="157" t="s">
        <v>69</v>
      </c>
      <c r="C254" s="158" t="str">
        <f>CONCATENATE(B249," ",C249)</f>
        <v>99 Staveništní přesun hmot</v>
      </c>
      <c r="D254" s="156"/>
      <c r="E254" s="159"/>
      <c r="F254" s="159"/>
      <c r="G254" s="160">
        <f>SUM(G249:G253)</f>
        <v>0</v>
      </c>
      <c r="O254" s="149">
        <v>4</v>
      </c>
      <c r="BA254" s="161">
        <f>SUM(BA249:BA253)</f>
        <v>0</v>
      </c>
      <c r="BB254" s="161">
        <f>SUM(BB249:BB253)</f>
        <v>0</v>
      </c>
      <c r="BC254" s="161">
        <f>SUM(BC249:BC253)</f>
        <v>0</v>
      </c>
      <c r="BD254" s="161">
        <f>SUM(BD249:BD253)</f>
        <v>0</v>
      </c>
      <c r="BE254" s="161">
        <f>SUM(BE249:BE253)</f>
        <v>0</v>
      </c>
    </row>
    <row r="255" spans="1:104">
      <c r="A255" s="142" t="s">
        <v>65</v>
      </c>
      <c r="B255" s="143" t="s">
        <v>247</v>
      </c>
      <c r="C255" s="144" t="s">
        <v>248</v>
      </c>
      <c r="D255" s="145"/>
      <c r="E255" s="146"/>
      <c r="F255" s="146"/>
      <c r="G255" s="147"/>
      <c r="H255" s="148"/>
      <c r="I255" s="148"/>
      <c r="O255" s="149">
        <v>1</v>
      </c>
    </row>
    <row r="256" spans="1:104" ht="22.5">
      <c r="A256" s="150">
        <v>76</v>
      </c>
      <c r="B256" s="151" t="s">
        <v>249</v>
      </c>
      <c r="C256" s="152" t="s">
        <v>250</v>
      </c>
      <c r="D256" s="153" t="s">
        <v>77</v>
      </c>
      <c r="E256" s="154">
        <v>320.49</v>
      </c>
      <c r="F256" s="154">
        <v>0</v>
      </c>
      <c r="G256" s="155">
        <f>E256*F256</f>
        <v>0</v>
      </c>
      <c r="O256" s="149">
        <v>2</v>
      </c>
      <c r="AA256" s="122">
        <v>12</v>
      </c>
      <c r="AB256" s="122">
        <v>0</v>
      </c>
      <c r="AC256" s="122">
        <v>76</v>
      </c>
      <c r="AZ256" s="122">
        <v>2</v>
      </c>
      <c r="BA256" s="122">
        <f>IF(AZ256=1,G256,0)</f>
        <v>0</v>
      </c>
      <c r="BB256" s="122">
        <f>IF(AZ256=2,G256,0)</f>
        <v>0</v>
      </c>
      <c r="BC256" s="122">
        <f>IF(AZ256=3,G256,0)</f>
        <v>0</v>
      </c>
      <c r="BD256" s="122">
        <f>IF(AZ256=4,G256,0)</f>
        <v>0</v>
      </c>
      <c r="BE256" s="122">
        <f>IF(AZ256=5,G256,0)</f>
        <v>0</v>
      </c>
      <c r="CZ256" s="122">
        <v>2.9999999999999997E-4</v>
      </c>
    </row>
    <row r="257" spans="1:104">
      <c r="A257" s="180"/>
      <c r="B257" s="179"/>
      <c r="C257" s="206" t="s">
        <v>368</v>
      </c>
      <c r="D257" s="207"/>
      <c r="E257" s="178">
        <v>0</v>
      </c>
      <c r="F257" s="177"/>
      <c r="G257" s="176"/>
      <c r="M257" s="175" t="s">
        <v>368</v>
      </c>
      <c r="O257" s="149"/>
    </row>
    <row r="258" spans="1:104">
      <c r="A258" s="180"/>
      <c r="B258" s="179"/>
      <c r="C258" s="206" t="s">
        <v>362</v>
      </c>
      <c r="D258" s="207"/>
      <c r="E258" s="178">
        <v>244.84</v>
      </c>
      <c r="F258" s="177"/>
      <c r="G258" s="176"/>
      <c r="M258" s="175" t="s">
        <v>362</v>
      </c>
      <c r="O258" s="149"/>
    </row>
    <row r="259" spans="1:104">
      <c r="A259" s="180"/>
      <c r="B259" s="179"/>
      <c r="C259" s="206" t="s">
        <v>367</v>
      </c>
      <c r="D259" s="207"/>
      <c r="E259" s="178">
        <v>0</v>
      </c>
      <c r="F259" s="177"/>
      <c r="G259" s="176"/>
      <c r="M259" s="175" t="s">
        <v>367</v>
      </c>
      <c r="O259" s="149"/>
    </row>
    <row r="260" spans="1:104">
      <c r="A260" s="180"/>
      <c r="B260" s="179"/>
      <c r="C260" s="206" t="s">
        <v>360</v>
      </c>
      <c r="D260" s="207"/>
      <c r="E260" s="178">
        <v>49.25</v>
      </c>
      <c r="F260" s="177"/>
      <c r="G260" s="176"/>
      <c r="M260" s="175" t="s">
        <v>360</v>
      </c>
      <c r="O260" s="149"/>
    </row>
    <row r="261" spans="1:104">
      <c r="A261" s="180"/>
      <c r="B261" s="179"/>
      <c r="C261" s="206" t="s">
        <v>366</v>
      </c>
      <c r="D261" s="207"/>
      <c r="E261" s="178">
        <v>0</v>
      </c>
      <c r="F261" s="177"/>
      <c r="G261" s="176"/>
      <c r="M261" s="175" t="s">
        <v>366</v>
      </c>
      <c r="O261" s="149"/>
    </row>
    <row r="262" spans="1:104">
      <c r="A262" s="180"/>
      <c r="B262" s="179"/>
      <c r="C262" s="206" t="s">
        <v>365</v>
      </c>
      <c r="D262" s="207"/>
      <c r="E262" s="178">
        <v>26.4</v>
      </c>
      <c r="F262" s="177"/>
      <c r="G262" s="176"/>
      <c r="M262" s="175" t="s">
        <v>365</v>
      </c>
      <c r="O262" s="149"/>
    </row>
    <row r="263" spans="1:104" ht="22.5">
      <c r="A263" s="150">
        <v>77</v>
      </c>
      <c r="B263" s="151" t="s">
        <v>251</v>
      </c>
      <c r="C263" s="152" t="s">
        <v>252</v>
      </c>
      <c r="D263" s="153" t="s">
        <v>77</v>
      </c>
      <c r="E263" s="154">
        <v>320.49</v>
      </c>
      <c r="F263" s="154">
        <v>0</v>
      </c>
      <c r="G263" s="155">
        <f>E263*F263</f>
        <v>0</v>
      </c>
      <c r="O263" s="149">
        <v>2</v>
      </c>
      <c r="AA263" s="122">
        <v>12</v>
      </c>
      <c r="AB263" s="122">
        <v>0</v>
      </c>
      <c r="AC263" s="122">
        <v>77</v>
      </c>
      <c r="AZ263" s="122">
        <v>2</v>
      </c>
      <c r="BA263" s="122">
        <f>IF(AZ263=1,G263,0)</f>
        <v>0</v>
      </c>
      <c r="BB263" s="122">
        <f>IF(AZ263=2,G263,0)</f>
        <v>0</v>
      </c>
      <c r="BC263" s="122">
        <f>IF(AZ263=3,G263,0)</f>
        <v>0</v>
      </c>
      <c r="BD263" s="122">
        <f>IF(AZ263=4,G263,0)</f>
        <v>0</v>
      </c>
      <c r="BE263" s="122">
        <f>IF(AZ263=5,G263,0)</f>
        <v>0</v>
      </c>
      <c r="CZ263" s="122">
        <v>4.8700000000000002E-3</v>
      </c>
    </row>
    <row r="264" spans="1:104" ht="22.5">
      <c r="A264" s="150">
        <v>78</v>
      </c>
      <c r="B264" s="151" t="s">
        <v>253</v>
      </c>
      <c r="C264" s="152" t="s">
        <v>254</v>
      </c>
      <c r="D264" s="153" t="s">
        <v>77</v>
      </c>
      <c r="E264" s="154">
        <v>320.94</v>
      </c>
      <c r="F264" s="154">
        <v>0</v>
      </c>
      <c r="G264" s="155">
        <f>E264*F264</f>
        <v>0</v>
      </c>
      <c r="O264" s="149">
        <v>2</v>
      </c>
      <c r="AA264" s="122">
        <v>12</v>
      </c>
      <c r="AB264" s="122">
        <v>0</v>
      </c>
      <c r="AC264" s="122">
        <v>78</v>
      </c>
      <c r="AZ264" s="122">
        <v>2</v>
      </c>
      <c r="BA264" s="122">
        <f>IF(AZ264=1,G264,0)</f>
        <v>0</v>
      </c>
      <c r="BB264" s="122">
        <f>IF(AZ264=2,G264,0)</f>
        <v>0</v>
      </c>
      <c r="BC264" s="122">
        <f>IF(AZ264=3,G264,0)</f>
        <v>0</v>
      </c>
      <c r="BD264" s="122">
        <f>IF(AZ264=4,G264,0)</f>
        <v>0</v>
      </c>
      <c r="BE264" s="122">
        <f>IF(AZ264=5,G264,0)</f>
        <v>0</v>
      </c>
      <c r="CZ264" s="122">
        <v>5.7000000000000002E-3</v>
      </c>
    </row>
    <row r="265" spans="1:104">
      <c r="A265" s="150">
        <v>79</v>
      </c>
      <c r="B265" s="151" t="s">
        <v>255</v>
      </c>
      <c r="C265" s="152" t="s">
        <v>256</v>
      </c>
      <c r="D265" s="153" t="s">
        <v>54</v>
      </c>
      <c r="E265" s="154">
        <v>3.75</v>
      </c>
      <c r="F265" s="154">
        <v>0</v>
      </c>
      <c r="G265" s="155">
        <f>E265*F265</f>
        <v>0</v>
      </c>
      <c r="O265" s="149">
        <v>2</v>
      </c>
      <c r="AA265" s="122">
        <v>12</v>
      </c>
      <c r="AB265" s="122">
        <v>0</v>
      </c>
      <c r="AC265" s="122">
        <v>79</v>
      </c>
      <c r="AZ265" s="122">
        <v>2</v>
      </c>
      <c r="BA265" s="122">
        <f>IF(AZ265=1,G265,0)</f>
        <v>0</v>
      </c>
      <c r="BB265" s="122">
        <f>IF(AZ265=2,G265,0)</f>
        <v>0</v>
      </c>
      <c r="BC265" s="122">
        <f>IF(AZ265=3,G265,0)</f>
        <v>0</v>
      </c>
      <c r="BD265" s="122">
        <f>IF(AZ265=4,G265,0)</f>
        <v>0</v>
      </c>
      <c r="BE265" s="122">
        <f>IF(AZ265=5,G265,0)</f>
        <v>0</v>
      </c>
      <c r="CZ265" s="122">
        <v>0</v>
      </c>
    </row>
    <row r="266" spans="1:104">
      <c r="A266" s="156"/>
      <c r="B266" s="157" t="s">
        <v>69</v>
      </c>
      <c r="C266" s="158" t="str">
        <f>CONCATENATE(B255," ",C255)</f>
        <v>711 Izolace proti vodě</v>
      </c>
      <c r="D266" s="156"/>
      <c r="E266" s="159"/>
      <c r="F266" s="159"/>
      <c r="G266" s="160">
        <f>SUM(G255:G265)</f>
        <v>0</v>
      </c>
      <c r="O266" s="149">
        <v>4</v>
      </c>
      <c r="BA266" s="161">
        <f>SUM(BA255:BA265)</f>
        <v>0</v>
      </c>
      <c r="BB266" s="161">
        <f>SUM(BB255:BB265)</f>
        <v>0</v>
      </c>
      <c r="BC266" s="161">
        <f>SUM(BC255:BC265)</f>
        <v>0</v>
      </c>
      <c r="BD266" s="161">
        <f>SUM(BD255:BD265)</f>
        <v>0</v>
      </c>
      <c r="BE266" s="161">
        <f>SUM(BE255:BE265)</f>
        <v>0</v>
      </c>
    </row>
    <row r="267" spans="1:104">
      <c r="A267" s="142" t="s">
        <v>65</v>
      </c>
      <c r="B267" s="143" t="s">
        <v>257</v>
      </c>
      <c r="C267" s="144" t="s">
        <v>258</v>
      </c>
      <c r="D267" s="145"/>
      <c r="E267" s="146"/>
      <c r="F267" s="146"/>
      <c r="G267" s="147"/>
      <c r="H267" s="148"/>
      <c r="I267" s="148"/>
      <c r="O267" s="149">
        <v>1</v>
      </c>
    </row>
    <row r="268" spans="1:104">
      <c r="A268" s="150">
        <v>80</v>
      </c>
      <c r="B268" s="151" t="s">
        <v>259</v>
      </c>
      <c r="C268" s="152" t="s">
        <v>260</v>
      </c>
      <c r="D268" s="153" t="s">
        <v>77</v>
      </c>
      <c r="E268" s="154">
        <v>294.08999999999997</v>
      </c>
      <c r="F268" s="154">
        <v>0</v>
      </c>
      <c r="G268" s="155">
        <f>E268*F268</f>
        <v>0</v>
      </c>
      <c r="O268" s="149">
        <v>2</v>
      </c>
      <c r="AA268" s="122">
        <v>12</v>
      </c>
      <c r="AB268" s="122">
        <v>0</v>
      </c>
      <c r="AC268" s="122">
        <v>80</v>
      </c>
      <c r="AZ268" s="122">
        <v>2</v>
      </c>
      <c r="BA268" s="122">
        <f>IF(AZ268=1,G268,0)</f>
        <v>0</v>
      </c>
      <c r="BB268" s="122">
        <f>IF(AZ268=2,G268,0)</f>
        <v>0</v>
      </c>
      <c r="BC268" s="122">
        <f>IF(AZ268=3,G268,0)</f>
        <v>0</v>
      </c>
      <c r="BD268" s="122">
        <f>IF(AZ268=4,G268,0)</f>
        <v>0</v>
      </c>
      <c r="BE268" s="122">
        <f>IF(AZ268=5,G268,0)</f>
        <v>0</v>
      </c>
      <c r="CZ268" s="122">
        <v>9.0000000000000006E-5</v>
      </c>
    </row>
    <row r="269" spans="1:104">
      <c r="A269" s="180"/>
      <c r="B269" s="179"/>
      <c r="C269" s="206" t="s">
        <v>364</v>
      </c>
      <c r="D269" s="207"/>
      <c r="E269" s="178">
        <v>0</v>
      </c>
      <c r="F269" s="177"/>
      <c r="G269" s="176"/>
      <c r="M269" s="175" t="s">
        <v>364</v>
      </c>
      <c r="O269" s="149"/>
    </row>
    <row r="270" spans="1:104">
      <c r="A270" s="180"/>
      <c r="B270" s="179"/>
      <c r="C270" s="206" t="s">
        <v>363</v>
      </c>
      <c r="D270" s="207"/>
      <c r="E270" s="178">
        <v>0</v>
      </c>
      <c r="F270" s="177"/>
      <c r="G270" s="176"/>
      <c r="M270" s="175" t="s">
        <v>363</v>
      </c>
      <c r="O270" s="149"/>
    </row>
    <row r="271" spans="1:104">
      <c r="A271" s="180"/>
      <c r="B271" s="179"/>
      <c r="C271" s="206" t="s">
        <v>362</v>
      </c>
      <c r="D271" s="207"/>
      <c r="E271" s="178">
        <v>244.84</v>
      </c>
      <c r="F271" s="177"/>
      <c r="G271" s="176"/>
      <c r="M271" s="175" t="s">
        <v>362</v>
      </c>
      <c r="O271" s="149"/>
    </row>
    <row r="272" spans="1:104">
      <c r="A272" s="180"/>
      <c r="B272" s="179"/>
      <c r="C272" s="206" t="s">
        <v>361</v>
      </c>
      <c r="D272" s="207"/>
      <c r="E272" s="178">
        <v>0</v>
      </c>
      <c r="F272" s="177"/>
      <c r="G272" s="176"/>
      <c r="M272" s="175" t="s">
        <v>361</v>
      </c>
      <c r="O272" s="149"/>
    </row>
    <row r="273" spans="1:104">
      <c r="A273" s="180"/>
      <c r="B273" s="179"/>
      <c r="C273" s="206" t="s">
        <v>360</v>
      </c>
      <c r="D273" s="207"/>
      <c r="E273" s="178">
        <v>49.25</v>
      </c>
      <c r="F273" s="177"/>
      <c r="G273" s="176"/>
      <c r="M273" s="175" t="s">
        <v>360</v>
      </c>
      <c r="O273" s="149"/>
    </row>
    <row r="274" spans="1:104">
      <c r="A274" s="150">
        <v>81</v>
      </c>
      <c r="B274" s="151" t="s">
        <v>261</v>
      </c>
      <c r="C274" s="152" t="s">
        <v>262</v>
      </c>
      <c r="D274" s="153" t="s">
        <v>77</v>
      </c>
      <c r="E274" s="154">
        <v>323.49900000000002</v>
      </c>
      <c r="F274" s="154">
        <v>0</v>
      </c>
      <c r="G274" s="155">
        <f>E274*F274</f>
        <v>0</v>
      </c>
      <c r="O274" s="149">
        <v>2</v>
      </c>
      <c r="AA274" s="122">
        <v>12</v>
      </c>
      <c r="AB274" s="122">
        <v>1</v>
      </c>
      <c r="AC274" s="122">
        <v>81</v>
      </c>
      <c r="AZ274" s="122">
        <v>2</v>
      </c>
      <c r="BA274" s="122">
        <f>IF(AZ274=1,G274,0)</f>
        <v>0</v>
      </c>
      <c r="BB274" s="122">
        <f>IF(AZ274=2,G274,0)</f>
        <v>0</v>
      </c>
      <c r="BC274" s="122">
        <f>IF(AZ274=3,G274,0)</f>
        <v>0</v>
      </c>
      <c r="BD274" s="122">
        <f>IF(AZ274=4,G274,0)</f>
        <v>0</v>
      </c>
      <c r="BE274" s="122">
        <f>IF(AZ274=5,G274,0)</f>
        <v>0</v>
      </c>
      <c r="CZ274" s="122">
        <v>1.8400000000000001E-3</v>
      </c>
    </row>
    <row r="275" spans="1:104">
      <c r="A275" s="180"/>
      <c r="B275" s="179"/>
      <c r="C275" s="206" t="s">
        <v>359</v>
      </c>
      <c r="D275" s="207"/>
      <c r="E275" s="178">
        <v>323.49900000000002</v>
      </c>
      <c r="F275" s="177"/>
      <c r="G275" s="176"/>
      <c r="M275" s="175" t="s">
        <v>359</v>
      </c>
      <c r="O275" s="149"/>
    </row>
    <row r="276" spans="1:104">
      <c r="A276" s="150">
        <v>82</v>
      </c>
      <c r="B276" s="151" t="s">
        <v>263</v>
      </c>
      <c r="C276" s="152" t="s">
        <v>264</v>
      </c>
      <c r="D276" s="153" t="s">
        <v>77</v>
      </c>
      <c r="E276" s="154">
        <v>294.08999999999997</v>
      </c>
      <c r="F276" s="154">
        <v>0</v>
      </c>
      <c r="G276" s="155">
        <f>E276*F276</f>
        <v>0</v>
      </c>
      <c r="O276" s="149">
        <v>2</v>
      </c>
      <c r="AA276" s="122">
        <v>12</v>
      </c>
      <c r="AB276" s="122">
        <v>0</v>
      </c>
      <c r="AC276" s="122">
        <v>82</v>
      </c>
      <c r="AZ276" s="122">
        <v>2</v>
      </c>
      <c r="BA276" s="122">
        <f>IF(AZ276=1,G276,0)</f>
        <v>0</v>
      </c>
      <c r="BB276" s="122">
        <f>IF(AZ276=2,G276,0)</f>
        <v>0</v>
      </c>
      <c r="BC276" s="122">
        <f>IF(AZ276=3,G276,0)</f>
        <v>0</v>
      </c>
      <c r="BD276" s="122">
        <f>IF(AZ276=4,G276,0)</f>
        <v>0</v>
      </c>
      <c r="BE276" s="122">
        <f>IF(AZ276=5,G276,0)</f>
        <v>0</v>
      </c>
      <c r="CZ276" s="122">
        <v>1.0000000000000001E-5</v>
      </c>
    </row>
    <row r="277" spans="1:104">
      <c r="A277" s="150">
        <v>83</v>
      </c>
      <c r="B277" s="151" t="s">
        <v>265</v>
      </c>
      <c r="C277" s="152" t="s">
        <v>266</v>
      </c>
      <c r="D277" s="153" t="s">
        <v>54</v>
      </c>
      <c r="E277" s="154">
        <v>1.85</v>
      </c>
      <c r="F277" s="154">
        <v>0</v>
      </c>
      <c r="G277" s="155">
        <f>E277*F277</f>
        <v>0</v>
      </c>
      <c r="O277" s="149">
        <v>2</v>
      </c>
      <c r="AA277" s="122">
        <v>12</v>
      </c>
      <c r="AB277" s="122">
        <v>0</v>
      </c>
      <c r="AC277" s="122">
        <v>83</v>
      </c>
      <c r="AZ277" s="122">
        <v>2</v>
      </c>
      <c r="BA277" s="122">
        <f>IF(AZ277=1,G277,0)</f>
        <v>0</v>
      </c>
      <c r="BB277" s="122">
        <f>IF(AZ277=2,G277,0)</f>
        <v>0</v>
      </c>
      <c r="BC277" s="122">
        <f>IF(AZ277=3,G277,0)</f>
        <v>0</v>
      </c>
      <c r="BD277" s="122">
        <f>IF(AZ277=4,G277,0)</f>
        <v>0</v>
      </c>
      <c r="BE277" s="122">
        <f>IF(AZ277=5,G277,0)</f>
        <v>0</v>
      </c>
      <c r="CZ277" s="122">
        <v>0</v>
      </c>
    </row>
    <row r="278" spans="1:104">
      <c r="A278" s="156"/>
      <c r="B278" s="157" t="s">
        <v>69</v>
      </c>
      <c r="C278" s="158" t="str">
        <f>CONCATENATE(B267," ",C267)</f>
        <v>713 Izolace tepelné</v>
      </c>
      <c r="D278" s="156"/>
      <c r="E278" s="159"/>
      <c r="F278" s="159"/>
      <c r="G278" s="160">
        <f>SUM(G267:G277)</f>
        <v>0</v>
      </c>
      <c r="O278" s="149">
        <v>4</v>
      </c>
      <c r="BA278" s="161">
        <f>SUM(BA267:BA277)</f>
        <v>0</v>
      </c>
      <c r="BB278" s="161">
        <f>SUM(BB267:BB277)</f>
        <v>0</v>
      </c>
      <c r="BC278" s="161">
        <f>SUM(BC267:BC277)</f>
        <v>0</v>
      </c>
      <c r="BD278" s="161">
        <f>SUM(BD267:BD277)</f>
        <v>0</v>
      </c>
      <c r="BE278" s="161">
        <f>SUM(BE267:BE277)</f>
        <v>0</v>
      </c>
    </row>
    <row r="279" spans="1:104">
      <c r="A279" s="142" t="s">
        <v>65</v>
      </c>
      <c r="B279" s="143" t="s">
        <v>267</v>
      </c>
      <c r="C279" s="144" t="s">
        <v>268</v>
      </c>
      <c r="D279" s="145"/>
      <c r="E279" s="146"/>
      <c r="F279" s="146"/>
      <c r="G279" s="147"/>
      <c r="H279" s="148"/>
      <c r="I279" s="148"/>
      <c r="O279" s="149">
        <v>1</v>
      </c>
    </row>
    <row r="280" spans="1:104">
      <c r="A280" s="150">
        <v>84</v>
      </c>
      <c r="B280" s="151" t="s">
        <v>269</v>
      </c>
      <c r="C280" s="152" t="s">
        <v>270</v>
      </c>
      <c r="D280" s="153" t="s">
        <v>176</v>
      </c>
      <c r="E280" s="154">
        <v>1</v>
      </c>
      <c r="F280" s="154">
        <v>0</v>
      </c>
      <c r="G280" s="155">
        <f>E280*F280</f>
        <v>0</v>
      </c>
      <c r="O280" s="149">
        <v>2</v>
      </c>
      <c r="AA280" s="122">
        <v>12</v>
      </c>
      <c r="AB280" s="122">
        <v>0</v>
      </c>
      <c r="AC280" s="122">
        <v>84</v>
      </c>
      <c r="AZ280" s="122">
        <v>2</v>
      </c>
      <c r="BA280" s="122">
        <f>IF(AZ280=1,G280,0)</f>
        <v>0</v>
      </c>
      <c r="BB280" s="122">
        <f>IF(AZ280=2,G280,0)</f>
        <v>0</v>
      </c>
      <c r="BC280" s="122">
        <f>IF(AZ280=3,G280,0)</f>
        <v>0</v>
      </c>
      <c r="BD280" s="122">
        <f>IF(AZ280=4,G280,0)</f>
        <v>0</v>
      </c>
      <c r="BE280" s="122">
        <f>IF(AZ280=5,G280,0)</f>
        <v>0</v>
      </c>
      <c r="CZ280" s="122">
        <v>0</v>
      </c>
    </row>
    <row r="281" spans="1:104">
      <c r="A281" s="156"/>
      <c r="B281" s="157" t="s">
        <v>69</v>
      </c>
      <c r="C281" s="158" t="str">
        <f>CONCATENATE(B279," ",C279)</f>
        <v>720 Zdravotechnická instalace vnitřní</v>
      </c>
      <c r="D281" s="156"/>
      <c r="E281" s="159"/>
      <c r="F281" s="159"/>
      <c r="G281" s="160">
        <f>SUM(G279:G280)</f>
        <v>0</v>
      </c>
      <c r="O281" s="149">
        <v>4</v>
      </c>
      <c r="BA281" s="161">
        <f>SUM(BA279:BA280)</f>
        <v>0</v>
      </c>
      <c r="BB281" s="161">
        <f>SUM(BB279:BB280)</f>
        <v>0</v>
      </c>
      <c r="BC281" s="161">
        <f>SUM(BC279:BC280)</f>
        <v>0</v>
      </c>
      <c r="BD281" s="161">
        <f>SUM(BD279:BD280)</f>
        <v>0</v>
      </c>
      <c r="BE281" s="161">
        <f>SUM(BE279:BE280)</f>
        <v>0</v>
      </c>
    </row>
    <row r="282" spans="1:104">
      <c r="A282" s="142" t="s">
        <v>65</v>
      </c>
      <c r="B282" s="143" t="s">
        <v>271</v>
      </c>
      <c r="C282" s="144" t="s">
        <v>272</v>
      </c>
      <c r="D282" s="145"/>
      <c r="E282" s="146"/>
      <c r="F282" s="146"/>
      <c r="G282" s="147"/>
      <c r="H282" s="148"/>
      <c r="I282" s="148"/>
      <c r="O282" s="149">
        <v>1</v>
      </c>
    </row>
    <row r="283" spans="1:104" ht="22.5">
      <c r="A283" s="150">
        <v>85</v>
      </c>
      <c r="B283" s="151" t="s">
        <v>273</v>
      </c>
      <c r="C283" s="152" t="s">
        <v>274</v>
      </c>
      <c r="D283" s="153" t="s">
        <v>68</v>
      </c>
      <c r="E283" s="154">
        <v>10</v>
      </c>
      <c r="F283" s="154">
        <v>0</v>
      </c>
      <c r="G283" s="155">
        <f>E283*F283</f>
        <v>0</v>
      </c>
      <c r="O283" s="149">
        <v>2</v>
      </c>
      <c r="AA283" s="122">
        <v>12</v>
      </c>
      <c r="AB283" s="122">
        <v>0</v>
      </c>
      <c r="AC283" s="122">
        <v>85</v>
      </c>
      <c r="AZ283" s="122">
        <v>2</v>
      </c>
      <c r="BA283" s="122">
        <f>IF(AZ283=1,G283,0)</f>
        <v>0</v>
      </c>
      <c r="BB283" s="122">
        <f>IF(AZ283=2,G283,0)</f>
        <v>0</v>
      </c>
      <c r="BC283" s="122">
        <f>IF(AZ283=3,G283,0)</f>
        <v>0</v>
      </c>
      <c r="BD283" s="122">
        <f>IF(AZ283=4,G283,0)</f>
        <v>0</v>
      </c>
      <c r="BE283" s="122">
        <f>IF(AZ283=5,G283,0)</f>
        <v>0</v>
      </c>
      <c r="CZ283" s="122">
        <v>0</v>
      </c>
    </row>
    <row r="284" spans="1:104">
      <c r="A284" s="150">
        <v>86</v>
      </c>
      <c r="B284" s="151" t="s">
        <v>275</v>
      </c>
      <c r="C284" s="152" t="s">
        <v>276</v>
      </c>
      <c r="D284" s="153" t="s">
        <v>54</v>
      </c>
      <c r="E284" s="154">
        <v>2.65</v>
      </c>
      <c r="F284" s="154">
        <v>0</v>
      </c>
      <c r="G284" s="155">
        <f>E284*F284</f>
        <v>0</v>
      </c>
      <c r="O284" s="149">
        <v>2</v>
      </c>
      <c r="AA284" s="122">
        <v>12</v>
      </c>
      <c r="AB284" s="122">
        <v>0</v>
      </c>
      <c r="AC284" s="122">
        <v>86</v>
      </c>
      <c r="AZ284" s="122">
        <v>2</v>
      </c>
      <c r="BA284" s="122">
        <f>IF(AZ284=1,G284,0)</f>
        <v>0</v>
      </c>
      <c r="BB284" s="122">
        <f>IF(AZ284=2,G284,0)</f>
        <v>0</v>
      </c>
      <c r="BC284" s="122">
        <f>IF(AZ284=3,G284,0)</f>
        <v>0</v>
      </c>
      <c r="BD284" s="122">
        <f>IF(AZ284=4,G284,0)</f>
        <v>0</v>
      </c>
      <c r="BE284" s="122">
        <f>IF(AZ284=5,G284,0)</f>
        <v>0</v>
      </c>
      <c r="CZ284" s="122">
        <v>0</v>
      </c>
    </row>
    <row r="285" spans="1:104">
      <c r="A285" s="156"/>
      <c r="B285" s="157" t="s">
        <v>69</v>
      </c>
      <c r="C285" s="158" t="str">
        <f>CONCATENATE(B282," ",C282)</f>
        <v>735 Otopná tělesa</v>
      </c>
      <c r="D285" s="156"/>
      <c r="E285" s="159"/>
      <c r="F285" s="159"/>
      <c r="G285" s="160">
        <f>SUM(G282:G284)</f>
        <v>0</v>
      </c>
      <c r="O285" s="149">
        <v>4</v>
      </c>
      <c r="BA285" s="161">
        <f>SUM(BA282:BA284)</f>
        <v>0</v>
      </c>
      <c r="BB285" s="161">
        <f>SUM(BB282:BB284)</f>
        <v>0</v>
      </c>
      <c r="BC285" s="161">
        <f>SUM(BC282:BC284)</f>
        <v>0</v>
      </c>
      <c r="BD285" s="161">
        <f>SUM(BD282:BD284)</f>
        <v>0</v>
      </c>
      <c r="BE285" s="161">
        <f>SUM(BE282:BE284)</f>
        <v>0</v>
      </c>
    </row>
    <row r="286" spans="1:104">
      <c r="A286" s="142" t="s">
        <v>65</v>
      </c>
      <c r="B286" s="143" t="s">
        <v>277</v>
      </c>
      <c r="C286" s="144" t="s">
        <v>278</v>
      </c>
      <c r="D286" s="145"/>
      <c r="E286" s="146"/>
      <c r="F286" s="146"/>
      <c r="G286" s="147"/>
      <c r="H286" s="148"/>
      <c r="I286" s="148"/>
      <c r="O286" s="149">
        <v>1</v>
      </c>
    </row>
    <row r="287" spans="1:104">
      <c r="A287" s="150">
        <v>87</v>
      </c>
      <c r="B287" s="151" t="s">
        <v>279</v>
      </c>
      <c r="C287" s="152" t="s">
        <v>280</v>
      </c>
      <c r="D287" s="153" t="s">
        <v>138</v>
      </c>
      <c r="E287" s="154">
        <v>2.0699999999999998</v>
      </c>
      <c r="F287" s="154">
        <v>0</v>
      </c>
      <c r="G287" s="155">
        <f>E287*F287</f>
        <v>0</v>
      </c>
      <c r="O287" s="149">
        <v>2</v>
      </c>
      <c r="AA287" s="122">
        <v>12</v>
      </c>
      <c r="AB287" s="122">
        <v>0</v>
      </c>
      <c r="AC287" s="122">
        <v>87</v>
      </c>
      <c r="AZ287" s="122">
        <v>2</v>
      </c>
      <c r="BA287" s="122">
        <f>IF(AZ287=1,G287,0)</f>
        <v>0</v>
      </c>
      <c r="BB287" s="122">
        <f>IF(AZ287=2,G287,0)</f>
        <v>0</v>
      </c>
      <c r="BC287" s="122">
        <f>IF(AZ287=3,G287,0)</f>
        <v>0</v>
      </c>
      <c r="BD287" s="122">
        <f>IF(AZ287=4,G287,0)</f>
        <v>0</v>
      </c>
      <c r="BE287" s="122">
        <f>IF(AZ287=5,G287,0)</f>
        <v>0</v>
      </c>
      <c r="CZ287" s="122">
        <v>3.7200000000000002E-3</v>
      </c>
    </row>
    <row r="288" spans="1:104">
      <c r="A288" s="180"/>
      <c r="B288" s="179"/>
      <c r="C288" s="206" t="s">
        <v>358</v>
      </c>
      <c r="D288" s="207"/>
      <c r="E288" s="178">
        <v>0</v>
      </c>
      <c r="F288" s="177"/>
      <c r="G288" s="176"/>
      <c r="M288" s="175" t="s">
        <v>358</v>
      </c>
      <c r="O288" s="149"/>
    </row>
    <row r="289" spans="1:104">
      <c r="A289" s="180"/>
      <c r="B289" s="179"/>
      <c r="C289" s="206" t="s">
        <v>357</v>
      </c>
      <c r="D289" s="207"/>
      <c r="E289" s="178">
        <v>2.0699999999999998</v>
      </c>
      <c r="F289" s="177"/>
      <c r="G289" s="176"/>
      <c r="M289" s="175" t="s">
        <v>357</v>
      </c>
      <c r="O289" s="149"/>
    </row>
    <row r="290" spans="1:104">
      <c r="A290" s="180"/>
      <c r="B290" s="179"/>
      <c r="C290" s="206" t="s">
        <v>356</v>
      </c>
      <c r="D290" s="207"/>
      <c r="E290" s="178">
        <v>0</v>
      </c>
      <c r="F290" s="177"/>
      <c r="G290" s="176"/>
      <c r="M290" s="175" t="s">
        <v>356</v>
      </c>
      <c r="O290" s="149"/>
    </row>
    <row r="291" spans="1:104">
      <c r="A291" s="150">
        <v>88</v>
      </c>
      <c r="B291" s="151" t="s">
        <v>281</v>
      </c>
      <c r="C291" s="152" t="s">
        <v>282</v>
      </c>
      <c r="D291" s="153" t="s">
        <v>54</v>
      </c>
      <c r="E291" s="154">
        <v>0.97</v>
      </c>
      <c r="F291" s="154">
        <v>0</v>
      </c>
      <c r="G291" s="155">
        <f>E291*F291</f>
        <v>0</v>
      </c>
      <c r="O291" s="149">
        <v>2</v>
      </c>
      <c r="AA291" s="122">
        <v>12</v>
      </c>
      <c r="AB291" s="122">
        <v>0</v>
      </c>
      <c r="AC291" s="122">
        <v>88</v>
      </c>
      <c r="AZ291" s="122">
        <v>2</v>
      </c>
      <c r="BA291" s="122">
        <f>IF(AZ291=1,G291,0)</f>
        <v>0</v>
      </c>
      <c r="BB291" s="122">
        <f>IF(AZ291=2,G291,0)</f>
        <v>0</v>
      </c>
      <c r="BC291" s="122">
        <f>IF(AZ291=3,G291,0)</f>
        <v>0</v>
      </c>
      <c r="BD291" s="122">
        <f>IF(AZ291=4,G291,0)</f>
        <v>0</v>
      </c>
      <c r="BE291" s="122">
        <f>IF(AZ291=5,G291,0)</f>
        <v>0</v>
      </c>
      <c r="CZ291" s="122">
        <v>0</v>
      </c>
    </row>
    <row r="292" spans="1:104">
      <c r="A292" s="156"/>
      <c r="B292" s="157" t="s">
        <v>69</v>
      </c>
      <c r="C292" s="158" t="str">
        <f>CONCATENATE(B286," ",C286)</f>
        <v>766 Konstrukce truhlářské</v>
      </c>
      <c r="D292" s="156"/>
      <c r="E292" s="159"/>
      <c r="F292" s="159"/>
      <c r="G292" s="160">
        <f>SUM(G286:G291)</f>
        <v>0</v>
      </c>
      <c r="O292" s="149">
        <v>4</v>
      </c>
      <c r="BA292" s="161">
        <f>SUM(BA286:BA291)</f>
        <v>0</v>
      </c>
      <c r="BB292" s="161">
        <f>SUM(BB286:BB291)</f>
        <v>0</v>
      </c>
      <c r="BC292" s="161">
        <f>SUM(BC286:BC291)</f>
        <v>0</v>
      </c>
      <c r="BD292" s="161">
        <f>SUM(BD286:BD291)</f>
        <v>0</v>
      </c>
      <c r="BE292" s="161">
        <f>SUM(BE286:BE291)</f>
        <v>0</v>
      </c>
    </row>
    <row r="293" spans="1:104">
      <c r="A293" s="142" t="s">
        <v>65</v>
      </c>
      <c r="B293" s="143" t="s">
        <v>283</v>
      </c>
      <c r="C293" s="144" t="s">
        <v>284</v>
      </c>
      <c r="D293" s="145"/>
      <c r="E293" s="146"/>
      <c r="F293" s="146"/>
      <c r="G293" s="147"/>
      <c r="H293" s="148"/>
      <c r="I293" s="148"/>
      <c r="O293" s="149">
        <v>1</v>
      </c>
    </row>
    <row r="294" spans="1:104" ht="22.5">
      <c r="A294" s="150">
        <v>89</v>
      </c>
      <c r="B294" s="151" t="s">
        <v>285</v>
      </c>
      <c r="C294" s="152" t="s">
        <v>286</v>
      </c>
      <c r="D294" s="153" t="s">
        <v>176</v>
      </c>
      <c r="E294" s="154">
        <v>12</v>
      </c>
      <c r="F294" s="154">
        <v>0</v>
      </c>
      <c r="G294" s="155">
        <f>E294*F294</f>
        <v>0</v>
      </c>
      <c r="O294" s="149">
        <v>2</v>
      </c>
      <c r="AA294" s="122">
        <v>12</v>
      </c>
      <c r="AB294" s="122">
        <v>0</v>
      </c>
      <c r="AC294" s="122">
        <v>89</v>
      </c>
      <c r="AZ294" s="122">
        <v>2</v>
      </c>
      <c r="BA294" s="122">
        <f>IF(AZ294=1,G294,0)</f>
        <v>0</v>
      </c>
      <c r="BB294" s="122">
        <f>IF(AZ294=2,G294,0)</f>
        <v>0</v>
      </c>
      <c r="BC294" s="122">
        <f>IF(AZ294=3,G294,0)</f>
        <v>0</v>
      </c>
      <c r="BD294" s="122">
        <f>IF(AZ294=4,G294,0)</f>
        <v>0</v>
      </c>
      <c r="BE294" s="122">
        <f>IF(AZ294=5,G294,0)</f>
        <v>0</v>
      </c>
      <c r="CZ294" s="122">
        <v>0</v>
      </c>
    </row>
    <row r="295" spans="1:104">
      <c r="A295" s="180"/>
      <c r="B295" s="179"/>
      <c r="C295" s="206" t="s">
        <v>355</v>
      </c>
      <c r="D295" s="207"/>
      <c r="E295" s="178">
        <v>0</v>
      </c>
      <c r="F295" s="177"/>
      <c r="G295" s="176"/>
      <c r="M295" s="175" t="s">
        <v>355</v>
      </c>
      <c r="O295" s="149"/>
    </row>
    <row r="296" spans="1:104">
      <c r="A296" s="180"/>
      <c r="B296" s="179"/>
      <c r="C296" s="206" t="s">
        <v>354</v>
      </c>
      <c r="D296" s="207"/>
      <c r="E296" s="178">
        <v>12</v>
      </c>
      <c r="F296" s="177"/>
      <c r="G296" s="176"/>
      <c r="M296" s="175" t="s">
        <v>354</v>
      </c>
      <c r="O296" s="149"/>
    </row>
    <row r="297" spans="1:104" ht="22.5">
      <c r="A297" s="150">
        <v>90</v>
      </c>
      <c r="B297" s="151" t="s">
        <v>287</v>
      </c>
      <c r="C297" s="152" t="s">
        <v>288</v>
      </c>
      <c r="D297" s="153" t="s">
        <v>176</v>
      </c>
      <c r="E297" s="154">
        <v>1</v>
      </c>
      <c r="F297" s="154">
        <v>0</v>
      </c>
      <c r="G297" s="155">
        <f>E297*F297</f>
        <v>0</v>
      </c>
      <c r="O297" s="149">
        <v>2</v>
      </c>
      <c r="AA297" s="122">
        <v>12</v>
      </c>
      <c r="AB297" s="122">
        <v>0</v>
      </c>
      <c r="AC297" s="122">
        <v>90</v>
      </c>
      <c r="AZ297" s="122">
        <v>2</v>
      </c>
      <c r="BA297" s="122">
        <f>IF(AZ297=1,G297,0)</f>
        <v>0</v>
      </c>
      <c r="BB297" s="122">
        <f>IF(AZ297=2,G297,0)</f>
        <v>0</v>
      </c>
      <c r="BC297" s="122">
        <f>IF(AZ297=3,G297,0)</f>
        <v>0</v>
      </c>
      <c r="BD297" s="122">
        <f>IF(AZ297=4,G297,0)</f>
        <v>0</v>
      </c>
      <c r="BE297" s="122">
        <f>IF(AZ297=5,G297,0)</f>
        <v>0</v>
      </c>
      <c r="CZ297" s="122">
        <v>0</v>
      </c>
    </row>
    <row r="298" spans="1:104">
      <c r="A298" s="180"/>
      <c r="B298" s="179"/>
      <c r="C298" s="206" t="s">
        <v>353</v>
      </c>
      <c r="D298" s="207"/>
      <c r="E298" s="178">
        <v>0</v>
      </c>
      <c r="F298" s="177"/>
      <c r="G298" s="176"/>
      <c r="M298" s="175" t="s">
        <v>353</v>
      </c>
      <c r="O298" s="149"/>
    </row>
    <row r="299" spans="1:104">
      <c r="A299" s="180"/>
      <c r="B299" s="179"/>
      <c r="C299" s="206">
        <v>1</v>
      </c>
      <c r="D299" s="207"/>
      <c r="E299" s="178">
        <v>1</v>
      </c>
      <c r="F299" s="177"/>
      <c r="G299" s="176"/>
      <c r="M299" s="175">
        <v>1</v>
      </c>
      <c r="O299" s="149"/>
    </row>
    <row r="300" spans="1:104" ht="22.5">
      <c r="A300" s="150">
        <v>91</v>
      </c>
      <c r="B300" s="151" t="s">
        <v>289</v>
      </c>
      <c r="C300" s="152" t="s">
        <v>290</v>
      </c>
      <c r="D300" s="153" t="s">
        <v>176</v>
      </c>
      <c r="E300" s="154">
        <v>1</v>
      </c>
      <c r="F300" s="154">
        <v>0</v>
      </c>
      <c r="G300" s="155">
        <f>E300*F300</f>
        <v>0</v>
      </c>
      <c r="O300" s="149">
        <v>2</v>
      </c>
      <c r="AA300" s="122">
        <v>12</v>
      </c>
      <c r="AB300" s="122">
        <v>0</v>
      </c>
      <c r="AC300" s="122">
        <v>91</v>
      </c>
      <c r="AZ300" s="122">
        <v>2</v>
      </c>
      <c r="BA300" s="122">
        <f>IF(AZ300=1,G300,0)</f>
        <v>0</v>
      </c>
      <c r="BB300" s="122">
        <f>IF(AZ300=2,G300,0)</f>
        <v>0</v>
      </c>
      <c r="BC300" s="122">
        <f>IF(AZ300=3,G300,0)</f>
        <v>0</v>
      </c>
      <c r="BD300" s="122">
        <f>IF(AZ300=4,G300,0)</f>
        <v>0</v>
      </c>
      <c r="BE300" s="122">
        <f>IF(AZ300=5,G300,0)</f>
        <v>0</v>
      </c>
      <c r="CZ300" s="122">
        <v>0</v>
      </c>
    </row>
    <row r="301" spans="1:104">
      <c r="A301" s="180"/>
      <c r="B301" s="179"/>
      <c r="C301" s="206" t="s">
        <v>353</v>
      </c>
      <c r="D301" s="207"/>
      <c r="E301" s="178">
        <v>0</v>
      </c>
      <c r="F301" s="177"/>
      <c r="G301" s="176"/>
      <c r="M301" s="175" t="s">
        <v>353</v>
      </c>
      <c r="O301" s="149"/>
    </row>
    <row r="302" spans="1:104">
      <c r="A302" s="180"/>
      <c r="B302" s="179"/>
      <c r="C302" s="206">
        <v>1</v>
      </c>
      <c r="D302" s="207"/>
      <c r="E302" s="178">
        <v>1</v>
      </c>
      <c r="F302" s="177"/>
      <c r="G302" s="176"/>
      <c r="M302" s="175">
        <v>1</v>
      </c>
      <c r="O302" s="149"/>
    </row>
    <row r="303" spans="1:104" ht="22.5">
      <c r="A303" s="150">
        <v>92</v>
      </c>
      <c r="B303" s="151" t="s">
        <v>291</v>
      </c>
      <c r="C303" s="152" t="s">
        <v>292</v>
      </c>
      <c r="D303" s="153" t="s">
        <v>176</v>
      </c>
      <c r="E303" s="154">
        <v>1</v>
      </c>
      <c r="F303" s="154">
        <v>0</v>
      </c>
      <c r="G303" s="155">
        <f>E303*F303</f>
        <v>0</v>
      </c>
      <c r="O303" s="149">
        <v>2</v>
      </c>
      <c r="AA303" s="122">
        <v>12</v>
      </c>
      <c r="AB303" s="122">
        <v>0</v>
      </c>
      <c r="AC303" s="122">
        <v>92</v>
      </c>
      <c r="AZ303" s="122">
        <v>2</v>
      </c>
      <c r="BA303" s="122">
        <f>IF(AZ303=1,G303,0)</f>
        <v>0</v>
      </c>
      <c r="BB303" s="122">
        <f>IF(AZ303=2,G303,0)</f>
        <v>0</v>
      </c>
      <c r="BC303" s="122">
        <f>IF(AZ303=3,G303,0)</f>
        <v>0</v>
      </c>
      <c r="BD303" s="122">
        <f>IF(AZ303=4,G303,0)</f>
        <v>0</v>
      </c>
      <c r="BE303" s="122">
        <f>IF(AZ303=5,G303,0)</f>
        <v>0</v>
      </c>
      <c r="CZ303" s="122">
        <v>0</v>
      </c>
    </row>
    <row r="304" spans="1:104">
      <c r="A304" s="180"/>
      <c r="B304" s="179"/>
      <c r="C304" s="206" t="s">
        <v>352</v>
      </c>
      <c r="D304" s="207"/>
      <c r="E304" s="178">
        <v>0</v>
      </c>
      <c r="F304" s="177"/>
      <c r="G304" s="176"/>
      <c r="M304" s="175" t="s">
        <v>352</v>
      </c>
      <c r="O304" s="149"/>
    </row>
    <row r="305" spans="1:104">
      <c r="A305" s="180"/>
      <c r="B305" s="179"/>
      <c r="C305" s="206">
        <v>1</v>
      </c>
      <c r="D305" s="207"/>
      <c r="E305" s="178">
        <v>1</v>
      </c>
      <c r="F305" s="177"/>
      <c r="G305" s="176"/>
      <c r="M305" s="175">
        <v>1</v>
      </c>
      <c r="O305" s="149"/>
    </row>
    <row r="306" spans="1:104">
      <c r="A306" s="150">
        <v>93</v>
      </c>
      <c r="B306" s="151" t="s">
        <v>293</v>
      </c>
      <c r="C306" s="152" t="s">
        <v>294</v>
      </c>
      <c r="D306" s="153" t="s">
        <v>68</v>
      </c>
      <c r="E306" s="154">
        <v>1</v>
      </c>
      <c r="F306" s="154">
        <v>0</v>
      </c>
      <c r="G306" s="155">
        <f>E306*F306</f>
        <v>0</v>
      </c>
      <c r="O306" s="149">
        <v>2</v>
      </c>
      <c r="AA306" s="122">
        <v>12</v>
      </c>
      <c r="AB306" s="122">
        <v>0</v>
      </c>
      <c r="AC306" s="122">
        <v>93</v>
      </c>
      <c r="AZ306" s="122">
        <v>2</v>
      </c>
      <c r="BA306" s="122">
        <f>IF(AZ306=1,G306,0)</f>
        <v>0</v>
      </c>
      <c r="BB306" s="122">
        <f>IF(AZ306=2,G306,0)</f>
        <v>0</v>
      </c>
      <c r="BC306" s="122">
        <f>IF(AZ306=3,G306,0)</f>
        <v>0</v>
      </c>
      <c r="BD306" s="122">
        <f>IF(AZ306=4,G306,0)</f>
        <v>0</v>
      </c>
      <c r="BE306" s="122">
        <f>IF(AZ306=5,G306,0)</f>
        <v>0</v>
      </c>
      <c r="CZ306" s="122">
        <v>0</v>
      </c>
    </row>
    <row r="307" spans="1:104">
      <c r="A307" s="180"/>
      <c r="B307" s="179"/>
      <c r="C307" s="206" t="s">
        <v>351</v>
      </c>
      <c r="D307" s="207"/>
      <c r="E307" s="178">
        <v>0</v>
      </c>
      <c r="F307" s="177"/>
      <c r="G307" s="176"/>
      <c r="M307" s="175" t="s">
        <v>351</v>
      </c>
      <c r="O307" s="149"/>
    </row>
    <row r="308" spans="1:104">
      <c r="A308" s="180"/>
      <c r="B308" s="179"/>
      <c r="C308" s="206">
        <v>1</v>
      </c>
      <c r="D308" s="207"/>
      <c r="E308" s="178">
        <v>1</v>
      </c>
      <c r="F308" s="177"/>
      <c r="G308" s="176"/>
      <c r="M308" s="175">
        <v>1</v>
      </c>
      <c r="O308" s="149"/>
    </row>
    <row r="309" spans="1:104">
      <c r="A309" s="150">
        <v>94</v>
      </c>
      <c r="B309" s="151" t="s">
        <v>295</v>
      </c>
      <c r="C309" s="152" t="s">
        <v>502</v>
      </c>
      <c r="D309" s="153" t="s">
        <v>68</v>
      </c>
      <c r="E309" s="154">
        <v>13</v>
      </c>
      <c r="F309" s="154">
        <v>0</v>
      </c>
      <c r="G309" s="155">
        <f>E309*F309</f>
        <v>0</v>
      </c>
      <c r="O309" s="149">
        <v>2</v>
      </c>
      <c r="AA309" s="122">
        <v>12</v>
      </c>
      <c r="AB309" s="122">
        <v>0</v>
      </c>
      <c r="AC309" s="122">
        <v>94</v>
      </c>
      <c r="AZ309" s="122">
        <v>2</v>
      </c>
      <c r="BA309" s="122">
        <f>IF(AZ309=1,G309,0)</f>
        <v>0</v>
      </c>
      <c r="BB309" s="122">
        <f>IF(AZ309=2,G309,0)</f>
        <v>0</v>
      </c>
      <c r="BC309" s="122">
        <f>IF(AZ309=3,G309,0)</f>
        <v>0</v>
      </c>
      <c r="BD309" s="122">
        <f>IF(AZ309=4,G309,0)</f>
        <v>0</v>
      </c>
      <c r="BE309" s="122">
        <f>IF(AZ309=5,G309,0)</f>
        <v>0</v>
      </c>
      <c r="CZ309" s="122">
        <v>0</v>
      </c>
    </row>
    <row r="310" spans="1:104">
      <c r="A310" s="180"/>
      <c r="B310" s="179"/>
      <c r="C310" s="206" t="s">
        <v>350</v>
      </c>
      <c r="D310" s="207"/>
      <c r="E310" s="178">
        <v>0</v>
      </c>
      <c r="F310" s="177"/>
      <c r="G310" s="176"/>
      <c r="M310" s="175" t="s">
        <v>350</v>
      </c>
      <c r="O310" s="149"/>
    </row>
    <row r="311" spans="1:104">
      <c r="A311" s="180"/>
      <c r="B311" s="179"/>
      <c r="C311" s="206">
        <v>12</v>
      </c>
      <c r="D311" s="207"/>
      <c r="E311" s="178">
        <v>12</v>
      </c>
      <c r="F311" s="177"/>
      <c r="G311" s="176"/>
      <c r="M311" s="175">
        <v>12</v>
      </c>
      <c r="O311" s="149"/>
    </row>
    <row r="312" spans="1:104">
      <c r="A312" s="150">
        <v>95</v>
      </c>
      <c r="B312" s="151" t="s">
        <v>296</v>
      </c>
      <c r="C312" s="152" t="s">
        <v>297</v>
      </c>
      <c r="D312" s="153" t="s">
        <v>54</v>
      </c>
      <c r="E312" s="154">
        <v>1.65</v>
      </c>
      <c r="F312" s="154">
        <v>0</v>
      </c>
      <c r="G312" s="155">
        <f>E312*F312</f>
        <v>0</v>
      </c>
      <c r="O312" s="149">
        <v>2</v>
      </c>
      <c r="AA312" s="122">
        <v>12</v>
      </c>
      <c r="AB312" s="122">
        <v>0</v>
      </c>
      <c r="AC312" s="122">
        <v>95</v>
      </c>
      <c r="AZ312" s="122">
        <v>2</v>
      </c>
      <c r="BA312" s="122">
        <f>IF(AZ312=1,G312,0)</f>
        <v>0</v>
      </c>
      <c r="BB312" s="122">
        <f>IF(AZ312=2,G312,0)</f>
        <v>0</v>
      </c>
      <c r="BC312" s="122">
        <f>IF(AZ312=3,G312,0)</f>
        <v>0</v>
      </c>
      <c r="BD312" s="122">
        <f>IF(AZ312=4,G312,0)</f>
        <v>0</v>
      </c>
      <c r="BE312" s="122">
        <f>IF(AZ312=5,G312,0)</f>
        <v>0</v>
      </c>
      <c r="CZ312" s="122">
        <v>0</v>
      </c>
    </row>
    <row r="313" spans="1:104">
      <c r="A313" s="156"/>
      <c r="B313" s="157" t="s">
        <v>69</v>
      </c>
      <c r="C313" s="158" t="str">
        <f>CONCATENATE(B293," ",C293)</f>
        <v>767 Konstrukce zámečnické</v>
      </c>
      <c r="D313" s="156"/>
      <c r="E313" s="159"/>
      <c r="F313" s="159"/>
      <c r="G313" s="160">
        <f>SUM(G293:G312)</f>
        <v>0</v>
      </c>
      <c r="O313" s="149">
        <v>4</v>
      </c>
      <c r="BA313" s="161">
        <f>SUM(BA293:BA312)</f>
        <v>0</v>
      </c>
      <c r="BB313" s="161">
        <f>SUM(BB293:BB312)</f>
        <v>0</v>
      </c>
      <c r="BC313" s="161">
        <f>SUM(BC293:BC312)</f>
        <v>0</v>
      </c>
      <c r="BD313" s="161">
        <f>SUM(BD293:BD312)</f>
        <v>0</v>
      </c>
      <c r="BE313" s="161">
        <f>SUM(BE293:BE312)</f>
        <v>0</v>
      </c>
    </row>
    <row r="314" spans="1:104">
      <c r="A314" s="142" t="s">
        <v>65</v>
      </c>
      <c r="B314" s="143" t="s">
        <v>298</v>
      </c>
      <c r="C314" s="144" t="s">
        <v>299</v>
      </c>
      <c r="D314" s="145"/>
      <c r="E314" s="146"/>
      <c r="F314" s="146"/>
      <c r="G314" s="147"/>
      <c r="H314" s="148"/>
      <c r="I314" s="148"/>
      <c r="O314" s="149">
        <v>1</v>
      </c>
    </row>
    <row r="315" spans="1:104" ht="22.5">
      <c r="A315" s="150">
        <v>96</v>
      </c>
      <c r="B315" s="151" t="s">
        <v>300</v>
      </c>
      <c r="C315" s="152" t="s">
        <v>301</v>
      </c>
      <c r="D315" s="153" t="s">
        <v>77</v>
      </c>
      <c r="E315" s="154">
        <v>49.25</v>
      </c>
      <c r="F315" s="154">
        <v>0</v>
      </c>
      <c r="G315" s="155">
        <f>E315*F315</f>
        <v>0</v>
      </c>
      <c r="O315" s="149">
        <v>2</v>
      </c>
      <c r="AA315" s="122">
        <v>12</v>
      </c>
      <c r="AB315" s="122">
        <v>0</v>
      </c>
      <c r="AC315" s="122">
        <v>96</v>
      </c>
      <c r="AZ315" s="122">
        <v>2</v>
      </c>
      <c r="BA315" s="122">
        <f>IF(AZ315=1,G315,0)</f>
        <v>0</v>
      </c>
      <c r="BB315" s="122">
        <f>IF(AZ315=2,G315,0)</f>
        <v>0</v>
      </c>
      <c r="BC315" s="122">
        <f>IF(AZ315=3,G315,0)</f>
        <v>0</v>
      </c>
      <c r="BD315" s="122">
        <f>IF(AZ315=4,G315,0)</f>
        <v>0</v>
      </c>
      <c r="BE315" s="122">
        <f>IF(AZ315=5,G315,0)</f>
        <v>0</v>
      </c>
      <c r="CZ315" s="122">
        <v>2.5059999999999999E-2</v>
      </c>
    </row>
    <row r="316" spans="1:104">
      <c r="A316" s="180"/>
      <c r="B316" s="179"/>
      <c r="C316" s="206" t="s">
        <v>349</v>
      </c>
      <c r="D316" s="207"/>
      <c r="E316" s="178">
        <v>49.25</v>
      </c>
      <c r="F316" s="177"/>
      <c r="G316" s="176"/>
      <c r="M316" s="175" t="s">
        <v>349</v>
      </c>
      <c r="O316" s="149"/>
    </row>
    <row r="317" spans="1:104">
      <c r="A317" s="150">
        <v>97</v>
      </c>
      <c r="B317" s="151" t="s">
        <v>302</v>
      </c>
      <c r="C317" s="152" t="s">
        <v>303</v>
      </c>
      <c r="D317" s="153" t="s">
        <v>54</v>
      </c>
      <c r="E317" s="154">
        <v>5.8</v>
      </c>
      <c r="F317" s="154">
        <v>0</v>
      </c>
      <c r="G317" s="155">
        <f>E317*F317</f>
        <v>0</v>
      </c>
      <c r="O317" s="149">
        <v>2</v>
      </c>
      <c r="AA317" s="122">
        <v>12</v>
      </c>
      <c r="AB317" s="122">
        <v>0</v>
      </c>
      <c r="AC317" s="122">
        <v>97</v>
      </c>
      <c r="AZ317" s="122">
        <v>2</v>
      </c>
      <c r="BA317" s="122">
        <f>IF(AZ317=1,G317,0)</f>
        <v>0</v>
      </c>
      <c r="BB317" s="122">
        <f>IF(AZ317=2,G317,0)</f>
        <v>0</v>
      </c>
      <c r="BC317" s="122">
        <f>IF(AZ317=3,G317,0)</f>
        <v>0</v>
      </c>
      <c r="BD317" s="122">
        <f>IF(AZ317=4,G317,0)</f>
        <v>0</v>
      </c>
      <c r="BE317" s="122">
        <f>IF(AZ317=5,G317,0)</f>
        <v>0</v>
      </c>
      <c r="CZ317" s="122">
        <v>0</v>
      </c>
    </row>
    <row r="318" spans="1:104">
      <c r="A318" s="156"/>
      <c r="B318" s="157" t="s">
        <v>69</v>
      </c>
      <c r="C318" s="158" t="str">
        <f>CONCATENATE(B314," ",C314)</f>
        <v>771 Podlahy z dlaždic a obklady</v>
      </c>
      <c r="D318" s="156"/>
      <c r="E318" s="159"/>
      <c r="F318" s="159"/>
      <c r="G318" s="160">
        <f>SUM(G314:G317)</f>
        <v>0</v>
      </c>
      <c r="O318" s="149">
        <v>4</v>
      </c>
      <c r="BA318" s="161">
        <f>SUM(BA314:BA317)</f>
        <v>0</v>
      </c>
      <c r="BB318" s="161">
        <f>SUM(BB314:BB317)</f>
        <v>0</v>
      </c>
      <c r="BC318" s="161">
        <f>SUM(BC314:BC317)</f>
        <v>0</v>
      </c>
      <c r="BD318" s="161">
        <f>SUM(BD314:BD317)</f>
        <v>0</v>
      </c>
      <c r="BE318" s="161">
        <f>SUM(BE314:BE317)</f>
        <v>0</v>
      </c>
    </row>
    <row r="319" spans="1:104">
      <c r="A319" s="142" t="s">
        <v>65</v>
      </c>
      <c r="B319" s="143" t="s">
        <v>304</v>
      </c>
      <c r="C319" s="144" t="s">
        <v>305</v>
      </c>
      <c r="D319" s="145"/>
      <c r="E319" s="146"/>
      <c r="F319" s="146"/>
      <c r="G319" s="147"/>
      <c r="H319" s="148"/>
      <c r="I319" s="148"/>
      <c r="O319" s="149">
        <v>1</v>
      </c>
    </row>
    <row r="320" spans="1:104">
      <c r="A320" s="150">
        <v>98</v>
      </c>
      <c r="B320" s="151" t="s">
        <v>306</v>
      </c>
      <c r="C320" s="152" t="s">
        <v>307</v>
      </c>
      <c r="D320" s="153" t="s">
        <v>77</v>
      </c>
      <c r="E320" s="154">
        <v>19.739999999999998</v>
      </c>
      <c r="F320" s="154">
        <v>0</v>
      </c>
      <c r="G320" s="155">
        <f>E320*F320</f>
        <v>0</v>
      </c>
      <c r="O320" s="149">
        <v>2</v>
      </c>
      <c r="AA320" s="122">
        <v>12</v>
      </c>
      <c r="AB320" s="122">
        <v>0</v>
      </c>
      <c r="AC320" s="122">
        <v>98</v>
      </c>
      <c r="AZ320" s="122">
        <v>2</v>
      </c>
      <c r="BA320" s="122">
        <f>IF(AZ320=1,G320,0)</f>
        <v>0</v>
      </c>
      <c r="BB320" s="122">
        <f>IF(AZ320=2,G320,0)</f>
        <v>0</v>
      </c>
      <c r="BC320" s="122">
        <f>IF(AZ320=3,G320,0)</f>
        <v>0</v>
      </c>
      <c r="BD320" s="122">
        <f>IF(AZ320=4,G320,0)</f>
        <v>0</v>
      </c>
      <c r="BE320" s="122">
        <f>IF(AZ320=5,G320,0)</f>
        <v>0</v>
      </c>
      <c r="CZ320" s="122">
        <v>4.2199999999999998E-3</v>
      </c>
    </row>
    <row r="321" spans="1:104">
      <c r="A321" s="180"/>
      <c r="B321" s="179"/>
      <c r="C321" s="206" t="s">
        <v>348</v>
      </c>
      <c r="D321" s="207"/>
      <c r="E321" s="178">
        <v>19.739999999999998</v>
      </c>
      <c r="F321" s="177"/>
      <c r="G321" s="176"/>
      <c r="M321" s="175" t="s">
        <v>348</v>
      </c>
      <c r="O321" s="149"/>
    </row>
    <row r="322" spans="1:104">
      <c r="A322" s="150">
        <v>99</v>
      </c>
      <c r="B322" s="151" t="s">
        <v>308</v>
      </c>
      <c r="C322" s="152" t="s">
        <v>309</v>
      </c>
      <c r="D322" s="153" t="s">
        <v>54</v>
      </c>
      <c r="E322" s="154">
        <v>0.77</v>
      </c>
      <c r="F322" s="154">
        <v>0</v>
      </c>
      <c r="G322" s="155">
        <f>E322*F322</f>
        <v>0</v>
      </c>
      <c r="O322" s="149">
        <v>2</v>
      </c>
      <c r="AA322" s="122">
        <v>12</v>
      </c>
      <c r="AB322" s="122">
        <v>0</v>
      </c>
      <c r="AC322" s="122">
        <v>99</v>
      </c>
      <c r="AZ322" s="122">
        <v>2</v>
      </c>
      <c r="BA322" s="122">
        <f>IF(AZ322=1,G322,0)</f>
        <v>0</v>
      </c>
      <c r="BB322" s="122">
        <f>IF(AZ322=2,G322,0)</f>
        <v>0</v>
      </c>
      <c r="BC322" s="122">
        <f>IF(AZ322=3,G322,0)</f>
        <v>0</v>
      </c>
      <c r="BD322" s="122">
        <f>IF(AZ322=4,G322,0)</f>
        <v>0</v>
      </c>
      <c r="BE322" s="122">
        <f>IF(AZ322=5,G322,0)</f>
        <v>0</v>
      </c>
      <c r="CZ322" s="122">
        <v>0</v>
      </c>
    </row>
    <row r="323" spans="1:104">
      <c r="A323" s="156"/>
      <c r="B323" s="157" t="s">
        <v>69</v>
      </c>
      <c r="C323" s="158" t="str">
        <f>CONCATENATE(B319," ",C319)</f>
        <v>776 Podlahy povlakové</v>
      </c>
      <c r="D323" s="156"/>
      <c r="E323" s="159"/>
      <c r="F323" s="159"/>
      <c r="G323" s="160">
        <f>SUM(G319:G322)</f>
        <v>0</v>
      </c>
      <c r="O323" s="149">
        <v>4</v>
      </c>
      <c r="BA323" s="161">
        <f>SUM(BA319:BA322)</f>
        <v>0</v>
      </c>
      <c r="BB323" s="161">
        <f>SUM(BB319:BB322)</f>
        <v>0</v>
      </c>
      <c r="BC323" s="161">
        <f>SUM(BC319:BC322)</f>
        <v>0</v>
      </c>
      <c r="BD323" s="161">
        <f>SUM(BD319:BD322)</f>
        <v>0</v>
      </c>
      <c r="BE323" s="161">
        <f>SUM(BE319:BE322)</f>
        <v>0</v>
      </c>
    </row>
    <row r="324" spans="1:104">
      <c r="A324" s="142" t="s">
        <v>65</v>
      </c>
      <c r="B324" s="143" t="s">
        <v>310</v>
      </c>
      <c r="C324" s="144" t="s">
        <v>311</v>
      </c>
      <c r="D324" s="145"/>
      <c r="E324" s="146"/>
      <c r="F324" s="146"/>
      <c r="G324" s="147"/>
      <c r="H324" s="148"/>
      <c r="I324" s="148"/>
      <c r="O324" s="149">
        <v>1</v>
      </c>
    </row>
    <row r="325" spans="1:104">
      <c r="A325" s="150">
        <v>100</v>
      </c>
      <c r="B325" s="151" t="s">
        <v>312</v>
      </c>
      <c r="C325" s="152" t="s">
        <v>313</v>
      </c>
      <c r="D325" s="153" t="s">
        <v>77</v>
      </c>
      <c r="E325" s="154">
        <v>77.13</v>
      </c>
      <c r="F325" s="154">
        <v>0</v>
      </c>
      <c r="G325" s="155">
        <f>E325*F325</f>
        <v>0</v>
      </c>
      <c r="O325" s="149">
        <v>2</v>
      </c>
      <c r="AA325" s="122">
        <v>12</v>
      </c>
      <c r="AB325" s="122">
        <v>0</v>
      </c>
      <c r="AC325" s="122">
        <v>100</v>
      </c>
      <c r="AZ325" s="122">
        <v>2</v>
      </c>
      <c r="BA325" s="122">
        <f>IF(AZ325=1,G325,0)</f>
        <v>0</v>
      </c>
      <c r="BB325" s="122">
        <f>IF(AZ325=2,G325,0)</f>
        <v>0</v>
      </c>
      <c r="BC325" s="122">
        <f>IF(AZ325=3,G325,0)</f>
        <v>0</v>
      </c>
      <c r="BD325" s="122">
        <f>IF(AZ325=4,G325,0)</f>
        <v>0</v>
      </c>
      <c r="BE325" s="122">
        <f>IF(AZ325=5,G325,0)</f>
        <v>0</v>
      </c>
      <c r="CZ325" s="122">
        <v>1.56E-3</v>
      </c>
    </row>
    <row r="326" spans="1:104">
      <c r="A326" s="180"/>
      <c r="B326" s="179"/>
      <c r="C326" s="206" t="s">
        <v>347</v>
      </c>
      <c r="D326" s="207"/>
      <c r="E326" s="178">
        <v>0</v>
      </c>
      <c r="F326" s="177"/>
      <c r="G326" s="176"/>
      <c r="M326" s="175" t="s">
        <v>347</v>
      </c>
      <c r="O326" s="149"/>
    </row>
    <row r="327" spans="1:104">
      <c r="A327" s="180"/>
      <c r="B327" s="179"/>
      <c r="C327" s="206" t="s">
        <v>346</v>
      </c>
      <c r="D327" s="207"/>
      <c r="E327" s="178">
        <v>94.41</v>
      </c>
      <c r="F327" s="177"/>
      <c r="G327" s="176"/>
      <c r="M327" s="175" t="s">
        <v>346</v>
      </c>
      <c r="O327" s="149"/>
    </row>
    <row r="328" spans="1:104">
      <c r="A328" s="180"/>
      <c r="B328" s="179"/>
      <c r="C328" s="206" t="s">
        <v>345</v>
      </c>
      <c r="D328" s="207"/>
      <c r="E328" s="178">
        <v>-17.28</v>
      </c>
      <c r="F328" s="177"/>
      <c r="G328" s="176"/>
      <c r="M328" s="175" t="s">
        <v>345</v>
      </c>
      <c r="O328" s="149"/>
    </row>
    <row r="329" spans="1:104">
      <c r="A329" s="150">
        <v>101</v>
      </c>
      <c r="B329" s="151" t="s">
        <v>314</v>
      </c>
      <c r="C329" s="152" t="s">
        <v>315</v>
      </c>
      <c r="D329" s="153" t="s">
        <v>77</v>
      </c>
      <c r="E329" s="154">
        <v>77.13</v>
      </c>
      <c r="F329" s="154">
        <v>0</v>
      </c>
      <c r="G329" s="155">
        <f>E329*F329</f>
        <v>0</v>
      </c>
      <c r="O329" s="149">
        <v>2</v>
      </c>
      <c r="AA329" s="122">
        <v>12</v>
      </c>
      <c r="AB329" s="122">
        <v>0</v>
      </c>
      <c r="AC329" s="122">
        <v>101</v>
      </c>
      <c r="AZ329" s="122">
        <v>2</v>
      </c>
      <c r="BA329" s="122">
        <f>IF(AZ329=1,G329,0)</f>
        <v>0</v>
      </c>
      <c r="BB329" s="122">
        <f>IF(AZ329=2,G329,0)</f>
        <v>0</v>
      </c>
      <c r="BC329" s="122">
        <f>IF(AZ329=3,G329,0)</f>
        <v>0</v>
      </c>
      <c r="BD329" s="122">
        <f>IF(AZ329=4,G329,0)</f>
        <v>0</v>
      </c>
      <c r="BE329" s="122">
        <f>IF(AZ329=5,G329,0)</f>
        <v>0</v>
      </c>
      <c r="CZ329" s="122">
        <v>1.0000000000000001E-5</v>
      </c>
    </row>
    <row r="330" spans="1:104" ht="22.5">
      <c r="A330" s="150">
        <v>102</v>
      </c>
      <c r="B330" s="151" t="s">
        <v>316</v>
      </c>
      <c r="C330" s="152" t="s">
        <v>317</v>
      </c>
      <c r="D330" s="153" t="s">
        <v>77</v>
      </c>
      <c r="E330" s="154">
        <v>55</v>
      </c>
      <c r="F330" s="154">
        <v>0</v>
      </c>
      <c r="G330" s="155">
        <f>E330*F330</f>
        <v>0</v>
      </c>
      <c r="O330" s="149">
        <v>2</v>
      </c>
      <c r="AA330" s="122">
        <v>12</v>
      </c>
      <c r="AB330" s="122">
        <v>0</v>
      </c>
      <c r="AC330" s="122">
        <v>102</v>
      </c>
      <c r="AZ330" s="122">
        <v>2</v>
      </c>
      <c r="BA330" s="122">
        <f>IF(AZ330=1,G330,0)</f>
        <v>0</v>
      </c>
      <c r="BB330" s="122">
        <f>IF(AZ330=2,G330,0)</f>
        <v>0</v>
      </c>
      <c r="BC330" s="122">
        <f>IF(AZ330=3,G330,0)</f>
        <v>0</v>
      </c>
      <c r="BD330" s="122">
        <f>IF(AZ330=4,G330,0)</f>
        <v>0</v>
      </c>
      <c r="BE330" s="122">
        <f>IF(AZ330=5,G330,0)</f>
        <v>0</v>
      </c>
      <c r="CZ330" s="122">
        <v>6.0999999999999997E-4</v>
      </c>
    </row>
    <row r="331" spans="1:104">
      <c r="A331" s="180"/>
      <c r="B331" s="179"/>
      <c r="C331" s="206" t="s">
        <v>344</v>
      </c>
      <c r="D331" s="207"/>
      <c r="E331" s="178">
        <v>0</v>
      </c>
      <c r="F331" s="177"/>
      <c r="G331" s="176"/>
      <c r="M331" s="175" t="s">
        <v>344</v>
      </c>
      <c r="O331" s="149"/>
    </row>
    <row r="332" spans="1:104">
      <c r="A332" s="180"/>
      <c r="B332" s="179"/>
      <c r="C332" s="206">
        <v>55</v>
      </c>
      <c r="D332" s="207"/>
      <c r="E332" s="178">
        <v>55</v>
      </c>
      <c r="F332" s="177"/>
      <c r="G332" s="176"/>
      <c r="M332" s="175">
        <v>55</v>
      </c>
      <c r="O332" s="149"/>
    </row>
    <row r="333" spans="1:104">
      <c r="A333" s="150">
        <v>103</v>
      </c>
      <c r="B333" s="151" t="s">
        <v>318</v>
      </c>
      <c r="C333" s="152" t="s">
        <v>319</v>
      </c>
      <c r="D333" s="153" t="s">
        <v>77</v>
      </c>
      <c r="E333" s="154">
        <v>28</v>
      </c>
      <c r="F333" s="154">
        <v>0</v>
      </c>
      <c r="G333" s="155">
        <f>E333*F333</f>
        <v>0</v>
      </c>
      <c r="O333" s="149">
        <v>2</v>
      </c>
      <c r="AA333" s="122">
        <v>12</v>
      </c>
      <c r="AB333" s="122">
        <v>0</v>
      </c>
      <c r="AC333" s="122">
        <v>103</v>
      </c>
      <c r="AZ333" s="122">
        <v>2</v>
      </c>
      <c r="BA333" s="122">
        <f>IF(AZ333=1,G333,0)</f>
        <v>0</v>
      </c>
      <c r="BB333" s="122">
        <f>IF(AZ333=2,G333,0)</f>
        <v>0</v>
      </c>
      <c r="BC333" s="122">
        <f>IF(AZ333=3,G333,0)</f>
        <v>0</v>
      </c>
      <c r="BD333" s="122">
        <f>IF(AZ333=4,G333,0)</f>
        <v>0</v>
      </c>
      <c r="BE333" s="122">
        <f>IF(AZ333=5,G333,0)</f>
        <v>0</v>
      </c>
      <c r="CZ333" s="122">
        <v>4.0999999999999999E-4</v>
      </c>
    </row>
    <row r="334" spans="1:104">
      <c r="A334" s="180"/>
      <c r="B334" s="179"/>
      <c r="C334" s="206" t="s">
        <v>343</v>
      </c>
      <c r="D334" s="207"/>
      <c r="E334" s="178">
        <v>28</v>
      </c>
      <c r="F334" s="177"/>
      <c r="G334" s="176"/>
      <c r="M334" s="175" t="s">
        <v>343</v>
      </c>
      <c r="O334" s="149"/>
    </row>
    <row r="335" spans="1:104">
      <c r="A335" s="150">
        <v>104</v>
      </c>
      <c r="B335" s="151" t="s">
        <v>320</v>
      </c>
      <c r="C335" s="152" t="s">
        <v>321</v>
      </c>
      <c r="D335" s="153" t="s">
        <v>138</v>
      </c>
      <c r="E335" s="154">
        <v>150</v>
      </c>
      <c r="F335" s="154">
        <v>0</v>
      </c>
      <c r="G335" s="155">
        <f>E335*F335</f>
        <v>0</v>
      </c>
      <c r="O335" s="149">
        <v>2</v>
      </c>
      <c r="AA335" s="122">
        <v>12</v>
      </c>
      <c r="AB335" s="122">
        <v>0</v>
      </c>
      <c r="AC335" s="122">
        <v>104</v>
      </c>
      <c r="AZ335" s="122">
        <v>2</v>
      </c>
      <c r="BA335" s="122">
        <f>IF(AZ335=1,G335,0)</f>
        <v>0</v>
      </c>
      <c r="BB335" s="122">
        <f>IF(AZ335=2,G335,0)</f>
        <v>0</v>
      </c>
      <c r="BC335" s="122">
        <f>IF(AZ335=3,G335,0)</f>
        <v>0</v>
      </c>
      <c r="BD335" s="122">
        <f>IF(AZ335=4,G335,0)</f>
        <v>0</v>
      </c>
      <c r="BE335" s="122">
        <f>IF(AZ335=5,G335,0)</f>
        <v>0</v>
      </c>
      <c r="CZ335" s="122">
        <v>9.0000000000000006E-5</v>
      </c>
    </row>
    <row r="336" spans="1:104">
      <c r="A336" s="150">
        <v>105</v>
      </c>
      <c r="B336" s="151" t="s">
        <v>322</v>
      </c>
      <c r="C336" s="152" t="s">
        <v>323</v>
      </c>
      <c r="D336" s="153" t="s">
        <v>68</v>
      </c>
      <c r="E336" s="154">
        <v>15</v>
      </c>
      <c r="F336" s="154">
        <v>0</v>
      </c>
      <c r="G336" s="155">
        <f>E336*F336</f>
        <v>0</v>
      </c>
      <c r="O336" s="149">
        <v>2</v>
      </c>
      <c r="AA336" s="122">
        <v>12</v>
      </c>
      <c r="AB336" s="122">
        <v>0</v>
      </c>
      <c r="AC336" s="122">
        <v>105</v>
      </c>
      <c r="AZ336" s="122">
        <v>2</v>
      </c>
      <c r="BA336" s="122">
        <f>IF(AZ336=1,G336,0)</f>
        <v>0</v>
      </c>
      <c r="BB336" s="122">
        <f>IF(AZ336=2,G336,0)</f>
        <v>0</v>
      </c>
      <c r="BC336" s="122">
        <f>IF(AZ336=3,G336,0)</f>
        <v>0</v>
      </c>
      <c r="BD336" s="122">
        <f>IF(AZ336=4,G336,0)</f>
        <v>0</v>
      </c>
      <c r="BE336" s="122">
        <f>IF(AZ336=5,G336,0)</f>
        <v>0</v>
      </c>
      <c r="CZ336" s="122">
        <v>0</v>
      </c>
    </row>
    <row r="337" spans="1:104">
      <c r="A337" s="156"/>
      <c r="B337" s="157" t="s">
        <v>69</v>
      </c>
      <c r="C337" s="158" t="str">
        <f>CONCATENATE(B324," ",C324)</f>
        <v>783 Nátěry</v>
      </c>
      <c r="D337" s="156"/>
      <c r="E337" s="159"/>
      <c r="F337" s="159"/>
      <c r="G337" s="160">
        <f>SUM(G324:G336)</f>
        <v>0</v>
      </c>
      <c r="O337" s="149">
        <v>4</v>
      </c>
      <c r="BA337" s="161">
        <f>SUM(BA324:BA336)</f>
        <v>0</v>
      </c>
      <c r="BB337" s="161">
        <f>SUM(BB324:BB336)</f>
        <v>0</v>
      </c>
      <c r="BC337" s="161">
        <f>SUM(BC324:BC336)</f>
        <v>0</v>
      </c>
      <c r="BD337" s="161">
        <f>SUM(BD324:BD336)</f>
        <v>0</v>
      </c>
      <c r="BE337" s="161">
        <f>SUM(BE324:BE336)</f>
        <v>0</v>
      </c>
    </row>
    <row r="338" spans="1:104">
      <c r="A338" s="142" t="s">
        <v>65</v>
      </c>
      <c r="B338" s="143" t="s">
        <v>324</v>
      </c>
      <c r="C338" s="144" t="s">
        <v>325</v>
      </c>
      <c r="D338" s="145"/>
      <c r="E338" s="146"/>
      <c r="F338" s="146"/>
      <c r="G338" s="147"/>
      <c r="H338" s="148"/>
      <c r="I338" s="148"/>
      <c r="O338" s="149">
        <v>1</v>
      </c>
    </row>
    <row r="339" spans="1:104">
      <c r="A339" s="150">
        <v>106</v>
      </c>
      <c r="B339" s="151" t="s">
        <v>326</v>
      </c>
      <c r="C339" s="152" t="s">
        <v>327</v>
      </c>
      <c r="D339" s="153" t="s">
        <v>176</v>
      </c>
      <c r="E339" s="154">
        <v>1</v>
      </c>
      <c r="F339" s="154">
        <v>0</v>
      </c>
      <c r="G339" s="155">
        <f>E339*F339</f>
        <v>0</v>
      </c>
      <c r="O339" s="149">
        <v>2</v>
      </c>
      <c r="AA339" s="122">
        <v>12</v>
      </c>
      <c r="AB339" s="122">
        <v>0</v>
      </c>
      <c r="AC339" s="122">
        <v>106</v>
      </c>
      <c r="AZ339" s="122">
        <v>4</v>
      </c>
      <c r="BA339" s="122">
        <f>IF(AZ339=1,G339,0)</f>
        <v>0</v>
      </c>
      <c r="BB339" s="122">
        <f>IF(AZ339=2,G339,0)</f>
        <v>0</v>
      </c>
      <c r="BC339" s="122">
        <f>IF(AZ339=3,G339,0)</f>
        <v>0</v>
      </c>
      <c r="BD339" s="122">
        <f>IF(AZ339=4,G339,0)</f>
        <v>0</v>
      </c>
      <c r="BE339" s="122">
        <f>IF(AZ339=5,G339,0)</f>
        <v>0</v>
      </c>
      <c r="CZ339" s="122">
        <v>0</v>
      </c>
    </row>
    <row r="340" spans="1:104">
      <c r="A340" s="156"/>
      <c r="B340" s="157" t="s">
        <v>69</v>
      </c>
      <c r="C340" s="158" t="str">
        <f>CONCATENATE(B338," ",C338)</f>
        <v>M21 Elektromontáže</v>
      </c>
      <c r="D340" s="156"/>
      <c r="E340" s="159"/>
      <c r="F340" s="159"/>
      <c r="G340" s="160">
        <f>SUM(G338:G339)</f>
        <v>0</v>
      </c>
      <c r="O340" s="149">
        <v>4</v>
      </c>
      <c r="BA340" s="161">
        <f>SUM(BA338:BA339)</f>
        <v>0</v>
      </c>
      <c r="BB340" s="161">
        <f>SUM(BB338:BB339)</f>
        <v>0</v>
      </c>
      <c r="BC340" s="161">
        <f>SUM(BC338:BC339)</f>
        <v>0</v>
      </c>
      <c r="BD340" s="161">
        <f>SUM(BD338:BD339)</f>
        <v>0</v>
      </c>
      <c r="BE340" s="161">
        <f>SUM(BE338:BE339)</f>
        <v>0</v>
      </c>
    </row>
    <row r="341" spans="1:104">
      <c r="A341" s="142" t="s">
        <v>65</v>
      </c>
      <c r="B341" s="143" t="s">
        <v>328</v>
      </c>
      <c r="C341" s="144" t="s">
        <v>329</v>
      </c>
      <c r="D341" s="145"/>
      <c r="E341" s="146"/>
      <c r="F341" s="146"/>
      <c r="G341" s="147"/>
      <c r="H341" s="148"/>
      <c r="I341" s="148"/>
      <c r="O341" s="149">
        <v>1</v>
      </c>
    </row>
    <row r="342" spans="1:104">
      <c r="A342" s="150">
        <v>107</v>
      </c>
      <c r="B342" s="151" t="s">
        <v>330</v>
      </c>
      <c r="C342" s="152" t="s">
        <v>331</v>
      </c>
      <c r="D342" s="153" t="s">
        <v>176</v>
      </c>
      <c r="E342" s="154">
        <v>1</v>
      </c>
      <c r="F342" s="154">
        <v>0</v>
      </c>
      <c r="G342" s="155">
        <f>E342*F342</f>
        <v>0</v>
      </c>
      <c r="O342" s="149">
        <v>2</v>
      </c>
      <c r="AA342" s="122">
        <v>12</v>
      </c>
      <c r="AB342" s="122">
        <v>0</v>
      </c>
      <c r="AC342" s="122">
        <v>107</v>
      </c>
      <c r="AZ342" s="122">
        <v>4</v>
      </c>
      <c r="BA342" s="122">
        <f>IF(AZ342=1,G342,0)</f>
        <v>0</v>
      </c>
      <c r="BB342" s="122">
        <f>IF(AZ342=2,G342,0)</f>
        <v>0</v>
      </c>
      <c r="BC342" s="122">
        <f>IF(AZ342=3,G342,0)</f>
        <v>0</v>
      </c>
      <c r="BD342" s="122">
        <f>IF(AZ342=4,G342,0)</f>
        <v>0</v>
      </c>
      <c r="BE342" s="122">
        <f>IF(AZ342=5,G342,0)</f>
        <v>0</v>
      </c>
      <c r="CZ342" s="122">
        <v>0</v>
      </c>
    </row>
    <row r="343" spans="1:104">
      <c r="A343" s="156"/>
      <c r="B343" s="157" t="s">
        <v>69</v>
      </c>
      <c r="C343" s="158" t="str">
        <f>CONCATENATE(B341," ",C341)</f>
        <v>M22 Montáž sdělovací a zabezp.tech</v>
      </c>
      <c r="D343" s="156"/>
      <c r="E343" s="159"/>
      <c r="F343" s="159"/>
      <c r="G343" s="160">
        <f>SUM(G341:G342)</f>
        <v>0</v>
      </c>
      <c r="O343" s="149">
        <v>4</v>
      </c>
      <c r="BA343" s="161">
        <f>SUM(BA341:BA342)</f>
        <v>0</v>
      </c>
      <c r="BB343" s="161">
        <f>SUM(BB341:BB342)</f>
        <v>0</v>
      </c>
      <c r="BC343" s="161">
        <f>SUM(BC341:BC342)</f>
        <v>0</v>
      </c>
      <c r="BD343" s="161">
        <f>SUM(BD341:BD342)</f>
        <v>0</v>
      </c>
      <c r="BE343" s="161">
        <f>SUM(BE341:BE342)</f>
        <v>0</v>
      </c>
    </row>
    <row r="344" spans="1:104">
      <c r="A344" s="142" t="s">
        <v>65</v>
      </c>
      <c r="B344" s="143" t="s">
        <v>332</v>
      </c>
      <c r="C344" s="144" t="s">
        <v>333</v>
      </c>
      <c r="D344" s="145"/>
      <c r="E344" s="146"/>
      <c r="F344" s="146"/>
      <c r="G344" s="147"/>
      <c r="H344" s="148"/>
      <c r="I344" s="148"/>
      <c r="O344" s="149">
        <v>1</v>
      </c>
    </row>
    <row r="345" spans="1:104">
      <c r="A345" s="150">
        <v>108</v>
      </c>
      <c r="B345" s="151" t="s">
        <v>334</v>
      </c>
      <c r="C345" s="152" t="s">
        <v>335</v>
      </c>
      <c r="D345" s="153" t="s">
        <v>176</v>
      </c>
      <c r="E345" s="154">
        <v>1</v>
      </c>
      <c r="F345" s="154">
        <v>0</v>
      </c>
      <c r="G345" s="155">
        <f>E345*F345</f>
        <v>0</v>
      </c>
      <c r="O345" s="149">
        <v>2</v>
      </c>
      <c r="AA345" s="122">
        <v>12</v>
      </c>
      <c r="AB345" s="122">
        <v>0</v>
      </c>
      <c r="AC345" s="122">
        <v>108</v>
      </c>
      <c r="AZ345" s="122">
        <v>4</v>
      </c>
      <c r="BA345" s="122">
        <f>IF(AZ345=1,G345,0)</f>
        <v>0</v>
      </c>
      <c r="BB345" s="122">
        <f>IF(AZ345=2,G345,0)</f>
        <v>0</v>
      </c>
      <c r="BC345" s="122">
        <f>IF(AZ345=3,G345,0)</f>
        <v>0</v>
      </c>
      <c r="BD345" s="122">
        <f>IF(AZ345=4,G345,0)</f>
        <v>0</v>
      </c>
      <c r="BE345" s="122">
        <f>IF(AZ345=5,G345,0)</f>
        <v>0</v>
      </c>
      <c r="CZ345" s="122">
        <v>0</v>
      </c>
    </row>
    <row r="346" spans="1:104">
      <c r="A346" s="156"/>
      <c r="B346" s="157" t="s">
        <v>69</v>
      </c>
      <c r="C346" s="158" t="str">
        <f>CONCATENATE(B344," ",C344)</f>
        <v>M24 Montáže vzduchotechnických zař</v>
      </c>
      <c r="D346" s="156"/>
      <c r="E346" s="159"/>
      <c r="F346" s="159"/>
      <c r="G346" s="160">
        <f>SUM(G344:G345)</f>
        <v>0</v>
      </c>
      <c r="O346" s="149">
        <v>4</v>
      </c>
      <c r="BA346" s="161">
        <f>SUM(BA344:BA345)</f>
        <v>0</v>
      </c>
      <c r="BB346" s="161">
        <f>SUM(BB344:BB345)</f>
        <v>0</v>
      </c>
      <c r="BC346" s="161">
        <f>SUM(BC344:BC345)</f>
        <v>0</v>
      </c>
      <c r="BD346" s="161">
        <f>SUM(BD344:BD345)</f>
        <v>0</v>
      </c>
      <c r="BE346" s="161">
        <f>SUM(BE344:BE345)</f>
        <v>0</v>
      </c>
    </row>
    <row r="347" spans="1:104">
      <c r="A347" s="123"/>
      <c r="B347" s="123"/>
      <c r="C347" s="123"/>
      <c r="D347" s="123"/>
      <c r="E347" s="123"/>
      <c r="F347" s="123"/>
      <c r="G347" s="123"/>
    </row>
    <row r="348" spans="1:104">
      <c r="E348" s="122"/>
    </row>
    <row r="349" spans="1:104">
      <c r="E349" s="122"/>
    </row>
    <row r="350" spans="1:104">
      <c r="E350" s="122"/>
    </row>
    <row r="351" spans="1:104">
      <c r="E351" s="122"/>
    </row>
    <row r="352" spans="1:104">
      <c r="E352" s="122"/>
    </row>
    <row r="353" spans="5:5">
      <c r="E353" s="122"/>
    </row>
    <row r="354" spans="5:5">
      <c r="E354" s="122"/>
    </row>
    <row r="355" spans="5:5">
      <c r="E355" s="122"/>
    </row>
    <row r="356" spans="5:5">
      <c r="E356" s="122"/>
    </row>
    <row r="357" spans="5:5">
      <c r="E357" s="122"/>
    </row>
    <row r="358" spans="5:5">
      <c r="E358" s="122"/>
    </row>
    <row r="359" spans="5:5">
      <c r="E359" s="122"/>
    </row>
    <row r="360" spans="5:5">
      <c r="E360" s="122"/>
    </row>
    <row r="361" spans="5:5">
      <c r="E361" s="122"/>
    </row>
    <row r="362" spans="5:5">
      <c r="E362" s="122"/>
    </row>
    <row r="363" spans="5:5">
      <c r="E363" s="122"/>
    </row>
    <row r="364" spans="5:5">
      <c r="E364" s="122"/>
    </row>
    <row r="365" spans="5:5">
      <c r="E365" s="122"/>
    </row>
    <row r="366" spans="5:5">
      <c r="E366" s="122"/>
    </row>
    <row r="367" spans="5:5">
      <c r="E367" s="122"/>
    </row>
    <row r="368" spans="5:5">
      <c r="E368" s="122"/>
    </row>
    <row r="369" spans="1:7">
      <c r="E369" s="122"/>
    </row>
    <row r="370" spans="1:7">
      <c r="A370" s="162"/>
      <c r="B370" s="162"/>
      <c r="C370" s="162"/>
      <c r="D370" s="162"/>
      <c r="E370" s="162"/>
      <c r="F370" s="162"/>
      <c r="G370" s="162"/>
    </row>
    <row r="371" spans="1:7">
      <c r="A371" s="162"/>
      <c r="B371" s="162"/>
      <c r="C371" s="162"/>
      <c r="D371" s="162"/>
      <c r="E371" s="162"/>
      <c r="F371" s="162"/>
      <c r="G371" s="162"/>
    </row>
    <row r="372" spans="1:7">
      <c r="A372" s="162"/>
      <c r="B372" s="162"/>
      <c r="C372" s="162"/>
      <c r="D372" s="162"/>
      <c r="E372" s="162"/>
      <c r="F372" s="162"/>
      <c r="G372" s="162"/>
    </row>
    <row r="373" spans="1:7">
      <c r="A373" s="162"/>
      <c r="B373" s="162"/>
      <c r="C373" s="162"/>
      <c r="D373" s="162"/>
      <c r="E373" s="162"/>
      <c r="F373" s="162"/>
      <c r="G373" s="162"/>
    </row>
    <row r="374" spans="1:7">
      <c r="E374" s="122"/>
    </row>
    <row r="375" spans="1:7">
      <c r="E375" s="122"/>
    </row>
    <row r="376" spans="1:7">
      <c r="E376" s="122"/>
    </row>
    <row r="377" spans="1:7">
      <c r="E377" s="122"/>
    </row>
    <row r="378" spans="1:7">
      <c r="E378" s="122"/>
    </row>
    <row r="379" spans="1:7">
      <c r="E379" s="122"/>
    </row>
    <row r="380" spans="1:7">
      <c r="E380" s="122"/>
    </row>
    <row r="381" spans="1:7">
      <c r="E381" s="122"/>
    </row>
    <row r="382" spans="1:7">
      <c r="E382" s="122"/>
    </row>
    <row r="383" spans="1:7">
      <c r="E383" s="122"/>
    </row>
    <row r="384" spans="1:7">
      <c r="E384" s="122"/>
    </row>
    <row r="385" spans="5:5">
      <c r="E385" s="122"/>
    </row>
    <row r="386" spans="5:5">
      <c r="E386" s="122"/>
    </row>
    <row r="387" spans="5:5">
      <c r="E387" s="122"/>
    </row>
    <row r="388" spans="5:5">
      <c r="E388" s="122"/>
    </row>
    <row r="389" spans="5:5">
      <c r="E389" s="122"/>
    </row>
    <row r="390" spans="5:5">
      <c r="E390" s="122"/>
    </row>
    <row r="391" spans="5:5">
      <c r="E391" s="122"/>
    </row>
    <row r="392" spans="5:5">
      <c r="E392" s="122"/>
    </row>
    <row r="393" spans="5:5">
      <c r="E393" s="122"/>
    </row>
    <row r="394" spans="5:5">
      <c r="E394" s="122"/>
    </row>
    <row r="395" spans="5:5">
      <c r="E395" s="122"/>
    </row>
    <row r="396" spans="5:5">
      <c r="E396" s="122"/>
    </row>
    <row r="397" spans="5:5">
      <c r="E397" s="122"/>
    </row>
    <row r="398" spans="5:5">
      <c r="E398" s="122"/>
    </row>
    <row r="399" spans="5:5">
      <c r="E399" s="122"/>
    </row>
    <row r="400" spans="5:5">
      <c r="E400" s="122"/>
    </row>
    <row r="401" spans="1:7">
      <c r="E401" s="122"/>
    </row>
    <row r="402" spans="1:7">
      <c r="E402" s="122"/>
    </row>
    <row r="403" spans="1:7">
      <c r="E403" s="122"/>
    </row>
    <row r="404" spans="1:7">
      <c r="E404" s="122"/>
    </row>
    <row r="405" spans="1:7">
      <c r="A405" s="163"/>
      <c r="B405" s="163"/>
    </row>
    <row r="406" spans="1:7">
      <c r="A406" s="162"/>
      <c r="B406" s="162"/>
      <c r="C406" s="165"/>
      <c r="D406" s="165"/>
      <c r="E406" s="166"/>
      <c r="F406" s="165"/>
      <c r="G406" s="167"/>
    </row>
    <row r="407" spans="1:7">
      <c r="A407" s="168"/>
      <c r="B407" s="168"/>
      <c r="C407" s="162"/>
      <c r="D407" s="162"/>
      <c r="E407" s="169"/>
      <c r="F407" s="162"/>
      <c r="G407" s="162"/>
    </row>
    <row r="408" spans="1:7">
      <c r="A408" s="162"/>
      <c r="B408" s="162"/>
      <c r="C408" s="162"/>
      <c r="D408" s="162"/>
      <c r="E408" s="169"/>
      <c r="F408" s="162"/>
      <c r="G408" s="162"/>
    </row>
    <row r="409" spans="1:7">
      <c r="A409" s="162"/>
      <c r="B409" s="162"/>
      <c r="C409" s="162"/>
      <c r="D409" s="162"/>
      <c r="E409" s="169"/>
      <c r="F409" s="162"/>
      <c r="G409" s="162"/>
    </row>
    <row r="410" spans="1:7">
      <c r="A410" s="162"/>
      <c r="B410" s="162"/>
      <c r="C410" s="162"/>
      <c r="D410" s="162"/>
      <c r="E410" s="169"/>
      <c r="F410" s="162"/>
      <c r="G410" s="162"/>
    </row>
    <row r="411" spans="1:7">
      <c r="A411" s="162"/>
      <c r="B411" s="162"/>
      <c r="C411" s="162"/>
      <c r="D411" s="162"/>
      <c r="E411" s="169"/>
      <c r="F411" s="162"/>
      <c r="G411" s="162"/>
    </row>
    <row r="412" spans="1:7">
      <c r="A412" s="162"/>
      <c r="B412" s="162"/>
      <c r="C412" s="162"/>
      <c r="D412" s="162"/>
      <c r="E412" s="169"/>
      <c r="F412" s="162"/>
      <c r="G412" s="162"/>
    </row>
    <row r="413" spans="1:7">
      <c r="A413" s="162"/>
      <c r="B413" s="162"/>
      <c r="C413" s="162"/>
      <c r="D413" s="162"/>
      <c r="E413" s="169"/>
      <c r="F413" s="162"/>
      <c r="G413" s="162"/>
    </row>
    <row r="414" spans="1:7">
      <c r="A414" s="162"/>
      <c r="B414" s="162"/>
      <c r="C414" s="162"/>
      <c r="D414" s="162"/>
      <c r="E414" s="169"/>
      <c r="F414" s="162"/>
      <c r="G414" s="162"/>
    </row>
    <row r="415" spans="1:7">
      <c r="A415" s="162"/>
      <c r="B415" s="162"/>
      <c r="C415" s="162"/>
      <c r="D415" s="162"/>
      <c r="E415" s="169"/>
      <c r="F415" s="162"/>
      <c r="G415" s="162"/>
    </row>
    <row r="416" spans="1:7">
      <c r="A416" s="162"/>
      <c r="B416" s="162"/>
      <c r="C416" s="162"/>
      <c r="D416" s="162"/>
      <c r="E416" s="169"/>
      <c r="F416" s="162"/>
      <c r="G416" s="162"/>
    </row>
    <row r="417" spans="1:7">
      <c r="A417" s="162"/>
      <c r="B417" s="162"/>
      <c r="C417" s="162"/>
      <c r="D417" s="162"/>
      <c r="E417" s="169"/>
      <c r="F417" s="162"/>
      <c r="G417" s="162"/>
    </row>
    <row r="418" spans="1:7">
      <c r="A418" s="162"/>
      <c r="B418" s="162"/>
      <c r="C418" s="162"/>
      <c r="D418" s="162"/>
      <c r="E418" s="169"/>
      <c r="F418" s="162"/>
      <c r="G418" s="162"/>
    </row>
    <row r="419" spans="1:7">
      <c r="A419" s="162"/>
      <c r="B419" s="162"/>
      <c r="C419" s="162"/>
      <c r="D419" s="162"/>
      <c r="E419" s="169"/>
      <c r="F419" s="162"/>
      <c r="G419" s="162"/>
    </row>
  </sheetData>
  <mergeCells count="188">
    <mergeCell ref="C334:D334"/>
    <mergeCell ref="C321:D321"/>
    <mergeCell ref="C326:D326"/>
    <mergeCell ref="C327:D327"/>
    <mergeCell ref="C328:D328"/>
    <mergeCell ref="C331:D331"/>
    <mergeCell ref="C332:D332"/>
    <mergeCell ref="C307:D307"/>
    <mergeCell ref="C308:D308"/>
    <mergeCell ref="C310:D310"/>
    <mergeCell ref="C311:D311"/>
    <mergeCell ref="C316:D316"/>
    <mergeCell ref="C304:D304"/>
    <mergeCell ref="C305:D305"/>
    <mergeCell ref="C288:D288"/>
    <mergeCell ref="C289:D289"/>
    <mergeCell ref="C290:D290"/>
    <mergeCell ref="C257:D257"/>
    <mergeCell ref="C258:D258"/>
    <mergeCell ref="C259:D259"/>
    <mergeCell ref="C260:D260"/>
    <mergeCell ref="C261:D261"/>
    <mergeCell ref="C262:D262"/>
    <mergeCell ref="C269:D269"/>
    <mergeCell ref="C270:D270"/>
    <mergeCell ref="C271:D271"/>
    <mergeCell ref="C295:D295"/>
    <mergeCell ref="C296:D296"/>
    <mergeCell ref="C298:D298"/>
    <mergeCell ref="C299:D299"/>
    <mergeCell ref="C301:D301"/>
    <mergeCell ref="C272:D272"/>
    <mergeCell ref="C273:D273"/>
    <mergeCell ref="C275:D275"/>
    <mergeCell ref="C302:D302"/>
    <mergeCell ref="C225:D225"/>
    <mergeCell ref="C227:D227"/>
    <mergeCell ref="C228:D228"/>
    <mergeCell ref="C251:D251"/>
    <mergeCell ref="C252:D252"/>
    <mergeCell ref="C253:D253"/>
    <mergeCell ref="C234:D234"/>
    <mergeCell ref="C235:D235"/>
    <mergeCell ref="C237:D237"/>
    <mergeCell ref="C240:D240"/>
    <mergeCell ref="C244:D244"/>
    <mergeCell ref="C247:D247"/>
    <mergeCell ref="C213:D213"/>
    <mergeCell ref="C214:D214"/>
    <mergeCell ref="C215:D215"/>
    <mergeCell ref="C216:D216"/>
    <mergeCell ref="C217:D217"/>
    <mergeCell ref="C219:D219"/>
    <mergeCell ref="C221:D221"/>
    <mergeCell ref="C222:D222"/>
    <mergeCell ref="C224:D224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212:D212"/>
    <mergeCell ref="C190:D190"/>
    <mergeCell ref="C193:D193"/>
    <mergeCell ref="C194:D194"/>
    <mergeCell ref="C195:D195"/>
    <mergeCell ref="C196:D196"/>
    <mergeCell ref="C197:D197"/>
    <mergeCell ref="C199:D199"/>
    <mergeCell ref="C201:D201"/>
    <mergeCell ref="C202:D202"/>
    <mergeCell ref="C180:D180"/>
    <mergeCell ref="C181:D181"/>
    <mergeCell ref="C182:D182"/>
    <mergeCell ref="C183:D183"/>
    <mergeCell ref="C184:D184"/>
    <mergeCell ref="C185:D185"/>
    <mergeCell ref="C186:D186"/>
    <mergeCell ref="C188:D188"/>
    <mergeCell ref="C189:D189"/>
    <mergeCell ref="C169:D169"/>
    <mergeCell ref="C170:D170"/>
    <mergeCell ref="C171:D171"/>
    <mergeCell ref="C173:D173"/>
    <mergeCell ref="C175:D175"/>
    <mergeCell ref="C176:D176"/>
    <mergeCell ref="C177:D177"/>
    <mergeCell ref="C178:D178"/>
    <mergeCell ref="C179:D179"/>
    <mergeCell ref="C167:D167"/>
    <mergeCell ref="C168:D168"/>
    <mergeCell ref="C140:D140"/>
    <mergeCell ref="C141:D141"/>
    <mergeCell ref="C145:D145"/>
    <mergeCell ref="C147:D147"/>
    <mergeCell ref="C148:D148"/>
    <mergeCell ref="C150:D150"/>
    <mergeCell ref="C151:D151"/>
    <mergeCell ref="C160:D160"/>
    <mergeCell ref="C161:D161"/>
    <mergeCell ref="C162:D162"/>
    <mergeCell ref="C163:D163"/>
    <mergeCell ref="C165:D165"/>
    <mergeCell ref="C94:D94"/>
    <mergeCell ref="C95:D95"/>
    <mergeCell ref="C97:D97"/>
    <mergeCell ref="C99:D99"/>
    <mergeCell ref="C101:D101"/>
    <mergeCell ref="C102:D102"/>
    <mergeCell ref="C112:D112"/>
    <mergeCell ref="C114:D114"/>
    <mergeCell ref="C116:D116"/>
    <mergeCell ref="C103:D103"/>
    <mergeCell ref="C104:D104"/>
    <mergeCell ref="C105:D105"/>
    <mergeCell ref="C106:D106"/>
    <mergeCell ref="C108:D108"/>
    <mergeCell ref="C92:D92"/>
    <mergeCell ref="C93:D93"/>
    <mergeCell ref="C76:D76"/>
    <mergeCell ref="C77:D77"/>
    <mergeCell ref="C79:D79"/>
    <mergeCell ref="C80:D80"/>
    <mergeCell ref="C81:D81"/>
    <mergeCell ref="C82:D82"/>
    <mergeCell ref="C83:D83"/>
    <mergeCell ref="C84:D84"/>
    <mergeCell ref="C85:D85"/>
    <mergeCell ref="C86:D86"/>
    <mergeCell ref="C90:D90"/>
    <mergeCell ref="C91:D91"/>
    <mergeCell ref="C66:D66"/>
    <mergeCell ref="C67:D67"/>
    <mergeCell ref="C68:D68"/>
    <mergeCell ref="C70:D70"/>
    <mergeCell ref="C71:D71"/>
    <mergeCell ref="C72:D72"/>
    <mergeCell ref="C73:D73"/>
    <mergeCell ref="C74:D74"/>
    <mergeCell ref="C75:D75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55:D55"/>
    <mergeCell ref="C56:D56"/>
    <mergeCell ref="C38:D38"/>
    <mergeCell ref="C39:D39"/>
    <mergeCell ref="C40:D40"/>
    <mergeCell ref="C41:D41"/>
    <mergeCell ref="C45:D45"/>
    <mergeCell ref="C49:D49"/>
    <mergeCell ref="C50:D50"/>
    <mergeCell ref="C51:D51"/>
    <mergeCell ref="C52:D52"/>
    <mergeCell ref="C53:D53"/>
    <mergeCell ref="C54:D54"/>
    <mergeCell ref="C11:D11"/>
    <mergeCell ref="A1:G1"/>
    <mergeCell ref="A3:B3"/>
    <mergeCell ref="A4:B4"/>
    <mergeCell ref="E4:G4"/>
    <mergeCell ref="C9:D9"/>
    <mergeCell ref="C10:D10"/>
    <mergeCell ref="C36:D36"/>
    <mergeCell ref="C37:D37"/>
    <mergeCell ref="C15:D15"/>
    <mergeCell ref="C16:D16"/>
    <mergeCell ref="C18:D18"/>
    <mergeCell ref="C19:D19"/>
    <mergeCell ref="C20:D20"/>
    <mergeCell ref="C21:D21"/>
    <mergeCell ref="C22:D22"/>
    <mergeCell ref="C24:D24"/>
    <mergeCell ref="C25:D25"/>
    <mergeCell ref="C26:D26"/>
    <mergeCell ref="C27:D27"/>
    <mergeCell ref="C28:D28"/>
    <mergeCell ref="C33:D33"/>
    <mergeCell ref="C34:D34"/>
  </mergeCells>
  <printOptions gridLinesSet="0"/>
  <pageMargins left="0.59055118110236227" right="0.39370078740157483" top="0.19685039370078741" bottom="0.19685039370078741" header="0" footer="0.19685039370078741"/>
  <pageSetup paperSize="9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Krycí list</vt:lpstr>
      <vt:lpstr>Rekapitulace</vt:lpstr>
      <vt:lpstr>Položky</vt:lpstr>
      <vt:lpstr>výkaz výměr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'výkaz výměr'!Názvy_tisku</vt:lpstr>
      <vt:lpstr>Objednatel</vt:lpstr>
      <vt:lpstr>'Krycí list'!Oblast_tisku</vt:lpstr>
      <vt:lpstr>Položky!Oblast_tisku</vt:lpstr>
      <vt:lpstr>Rekapitulace!Oblast_tisku</vt:lpstr>
      <vt:lpstr>'výkaz výměr'!Oblast_tisku</vt:lpstr>
      <vt:lpstr>PocetMJ</vt:lpstr>
      <vt:lpstr>Poznamka</vt:lpstr>
      <vt:lpstr>Projektant</vt:lpstr>
      <vt:lpstr>PSV</vt:lpstr>
      <vt:lpstr>'výkaz výměr'!SloupecCC</vt:lpstr>
      <vt:lpstr>SloupecCC</vt:lpstr>
      <vt:lpstr>'výkaz výměr'!SloupecCisloPol</vt:lpstr>
      <vt:lpstr>SloupecCisloPol</vt:lpstr>
      <vt:lpstr>'výkaz výměr'!SloupecJC</vt:lpstr>
      <vt:lpstr>SloupecJC</vt:lpstr>
      <vt:lpstr>'výkaz výměr'!SloupecMJ</vt:lpstr>
      <vt:lpstr>SloupecMJ</vt:lpstr>
      <vt:lpstr>'výkaz výměr'!SloupecMnozstvi</vt:lpstr>
      <vt:lpstr>SloupecMnozstvi</vt:lpstr>
      <vt:lpstr>'výkaz výměr'!SloupecNazPol</vt:lpstr>
      <vt:lpstr>SloupecNazPol</vt:lpstr>
      <vt:lpstr>'výkaz výměr'!SloupecPC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Michal Cervenka</cp:lastModifiedBy>
  <cp:lastPrinted>2013-06-06T12:12:28Z</cp:lastPrinted>
  <dcterms:created xsi:type="dcterms:W3CDTF">2013-05-29T17:37:22Z</dcterms:created>
  <dcterms:modified xsi:type="dcterms:W3CDTF">2013-06-06T12:12:47Z</dcterms:modified>
</cp:coreProperties>
</file>