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521" yWindow="5700" windowWidth="19170" windowHeight="5745" activeTab="0"/>
  </bookViews>
  <sheets>
    <sheet name="OC-GE Fanuc_CISTY" sheetId="14" r:id="rId1"/>
  </sheets>
  <definedNames>
    <definedName name="_tab1" localSheetId="0">#REF!</definedName>
    <definedName name="_tab1">#REF!</definedName>
    <definedName name="_xlnm.Print_Area" localSheetId="0">'OC-GE Fanuc_CISTY'!$A$1:$L$152</definedName>
    <definedName name="_xlnm.Print_Titles" localSheetId="0">'OC-GE Fanuc_CISTY'!$A:$C,'OC-GE Fanuc_CISTY'!$1:$5</definedName>
  </definedNames>
  <calcPr calcId="145621"/>
</workbook>
</file>

<file path=xl/sharedStrings.xml><?xml version="1.0" encoding="utf-8"?>
<sst xmlns="http://schemas.openxmlformats.org/spreadsheetml/2006/main" count="470" uniqueCount="184">
  <si>
    <t>druh zařízení</t>
  </si>
  <si>
    <t>typ</t>
  </si>
  <si>
    <t>počet</t>
  </si>
  <si>
    <t>cena celkem</t>
  </si>
  <si>
    <t>1</t>
  </si>
  <si>
    <t>ZRN</t>
  </si>
  <si>
    <t>VRN</t>
  </si>
  <si>
    <t>jedn. cena</t>
  </si>
  <si>
    <t>%</t>
  </si>
  <si>
    <t xml:space="preserve">Celkem </t>
  </si>
  <si>
    <t>NÁKLADY CELKEM BEZ DPH</t>
  </si>
  <si>
    <t>1.</t>
  </si>
  <si>
    <t>2.</t>
  </si>
  <si>
    <t>3.</t>
  </si>
  <si>
    <t>4.</t>
  </si>
  <si>
    <t>5.</t>
  </si>
  <si>
    <t>6.</t>
  </si>
  <si>
    <t>7.</t>
  </si>
  <si>
    <t>m.j.</t>
  </si>
  <si>
    <t>ks</t>
  </si>
  <si>
    <t>p.č.</t>
  </si>
  <si>
    <t>m</t>
  </si>
  <si>
    <t>Odbytová</t>
  </si>
  <si>
    <t>soubor</t>
  </si>
  <si>
    <t>Revize zařízení MaR</t>
  </si>
  <si>
    <t>1. Dodávky plní instrumentace</t>
  </si>
  <si>
    <t>Komplexní zkoušky, včetně odladění aplikačního SW</t>
  </si>
  <si>
    <t>Měření a regulace</t>
  </si>
  <si>
    <t>3. Rozváděč, kabely  a elektromontážní materiál</t>
  </si>
  <si>
    <t>Montážní materiál</t>
  </si>
  <si>
    <t xml:space="preserve">4. Montáže, SW, oživení </t>
  </si>
  <si>
    <t>hod</t>
  </si>
  <si>
    <t>Snímač teploty stonkový (4-20mA) (0-100°C)</t>
  </si>
  <si>
    <t>8.</t>
  </si>
  <si>
    <t>9.</t>
  </si>
  <si>
    <t>10.</t>
  </si>
  <si>
    <t>Elektródy k snímači zaplavení</t>
  </si>
  <si>
    <t>11.</t>
  </si>
  <si>
    <t>12.</t>
  </si>
  <si>
    <t>13.</t>
  </si>
  <si>
    <t>14.</t>
  </si>
  <si>
    <t>15.</t>
  </si>
  <si>
    <t>16.</t>
  </si>
  <si>
    <t>17.</t>
  </si>
  <si>
    <t>Ochranná trubka P13,5</t>
  </si>
  <si>
    <t>Přechodová krabice</t>
  </si>
  <si>
    <t>Montážní ocel na podpěrné konstrukce</t>
  </si>
  <si>
    <t>kg</t>
  </si>
  <si>
    <t>Jímka l=100mm</t>
  </si>
  <si>
    <t>18.</t>
  </si>
  <si>
    <t>19.</t>
  </si>
  <si>
    <t>Úprava uživatelského SW pro podstanici</t>
  </si>
  <si>
    <t>Změna uživatelské obrazovky na dispečinku</t>
  </si>
  <si>
    <t xml:space="preserve">Kontrola a oživení komunikace </t>
  </si>
  <si>
    <t>Zdokumentování skutečného stavu</t>
  </si>
  <si>
    <t>Barva pro nátěru pomocných konstrukcí</t>
  </si>
  <si>
    <t>Montáž</t>
  </si>
  <si>
    <t>1.1</t>
  </si>
  <si>
    <t>Doprava a přesun materiálu</t>
  </si>
  <si>
    <t>Snímač zaplavení</t>
  </si>
  <si>
    <t>Konzole pro kabelový žlab typ CSN</t>
  </si>
  <si>
    <t>Spojka na kabelový žlab typ GS</t>
  </si>
  <si>
    <t>Kontrola a oživení KTR</t>
  </si>
  <si>
    <t>1.3.</t>
  </si>
  <si>
    <t>Vygenerování dat pro MBUS na dispečinku</t>
  </si>
  <si>
    <t>Přepojení KTR</t>
  </si>
  <si>
    <t>2.1</t>
  </si>
  <si>
    <t>2.2</t>
  </si>
  <si>
    <t>Návarek šikmý G1/2"</t>
  </si>
  <si>
    <t>3.1</t>
  </si>
  <si>
    <t>3.2</t>
  </si>
  <si>
    <t>5.1.</t>
  </si>
  <si>
    <t xml:space="preserve">Ventil tlakoměrový zkušební- třícestný (B) M20x1,5 </t>
  </si>
  <si>
    <t>5.2.</t>
  </si>
  <si>
    <t>Kondenzační smyčka stočená k přivaření M20x1,5</t>
  </si>
  <si>
    <t>5.3.</t>
  </si>
  <si>
    <t>Snímač tlaku - demontáž</t>
  </si>
  <si>
    <t>5.4.</t>
  </si>
  <si>
    <t>Snímač tlaku - montáž</t>
  </si>
  <si>
    <t>4.1.</t>
  </si>
  <si>
    <t>4.2.</t>
  </si>
  <si>
    <t>4.3.</t>
  </si>
  <si>
    <t>4.4.</t>
  </si>
  <si>
    <t>Regulátor teploty - demontáž</t>
  </si>
  <si>
    <t>Regulátor teploty - montáž</t>
  </si>
  <si>
    <t>6.1.</t>
  </si>
  <si>
    <t>6.2.</t>
  </si>
  <si>
    <t>STOP tlačítko - demontáž</t>
  </si>
  <si>
    <t>STOP tlačítko - montáž</t>
  </si>
  <si>
    <t>11.1.</t>
  </si>
  <si>
    <t>Ventil tlakoměrový zkušební- třícestný (B) M12x1,5</t>
  </si>
  <si>
    <t>11.2.</t>
  </si>
  <si>
    <t>11.3.</t>
  </si>
  <si>
    <t>Regulátor tlaku - demontáž</t>
  </si>
  <si>
    <t>Regulátor tlaku - montáž</t>
  </si>
  <si>
    <t>9.1.</t>
  </si>
  <si>
    <t>9.2.</t>
  </si>
  <si>
    <t>10.1.</t>
  </si>
  <si>
    <t>10.2.</t>
  </si>
  <si>
    <t>10.3.</t>
  </si>
  <si>
    <t>13.1.</t>
  </si>
  <si>
    <t>13.2.</t>
  </si>
  <si>
    <t>Návarek M27x2</t>
  </si>
  <si>
    <t>12.1.</t>
  </si>
  <si>
    <t>12.2.</t>
  </si>
  <si>
    <t>EI22REP485I-M</t>
  </si>
  <si>
    <t>1.4.</t>
  </si>
  <si>
    <t>1.5.</t>
  </si>
  <si>
    <t>Komunkační prostředky, ethernet switch, patch kabel</t>
  </si>
  <si>
    <t>DA-OVD275-BFG</t>
  </si>
  <si>
    <t>1.2.</t>
  </si>
  <si>
    <t>1.6.</t>
  </si>
  <si>
    <t xml:space="preserve">UPS zdroj 230VAC </t>
  </si>
  <si>
    <t>Regulátor teploty kapilárový 30-90°C</t>
  </si>
  <si>
    <t>20.</t>
  </si>
  <si>
    <t>Kabel CYKY-O 2x1,5</t>
  </si>
  <si>
    <t>Kabel CYKY-O 3x1,5</t>
  </si>
  <si>
    <t>Kabel CYKY-J 3x1,5</t>
  </si>
  <si>
    <t>Kabel CYKY-J 3x2,5</t>
  </si>
  <si>
    <t>Kabel CYKY-J 5x1,5</t>
  </si>
  <si>
    <t>Kabel CYKY-J 7x1,5</t>
  </si>
  <si>
    <t>Kabel JYTY-O 2x1</t>
  </si>
  <si>
    <t>Kabel JYTY-O 3x1</t>
  </si>
  <si>
    <t>Lišta vkládací 40x40</t>
  </si>
  <si>
    <t>Lišta vkládací 20x20 (uložení stávajícího komunikačního kabelu)</t>
  </si>
  <si>
    <t>Drátěný kabelový žlab Cablofil CF 54, 54x50 (1ks délka 3m)</t>
  </si>
  <si>
    <t>Drátěný kabelový žlab Cablofil CF 54, 150x50 (1ks délka 3m)</t>
  </si>
  <si>
    <t>Přepojení datových rozvaděčů, vč. testování</t>
  </si>
  <si>
    <t>Změna uživatelské obrazovky, klientská pracoviště, vč. nastavení ODBC</t>
  </si>
  <si>
    <t>21.</t>
  </si>
  <si>
    <t>Dveřní čidla</t>
  </si>
  <si>
    <t>VersaMax procesorová jednotka</t>
  </si>
  <si>
    <t>VersaMax napájecí zdroj</t>
  </si>
  <si>
    <t>VersaMax modul analogových vstupů</t>
  </si>
  <si>
    <t>VersaMax modul diskrétních vstupů</t>
  </si>
  <si>
    <t>VersaMax modul diskrétních výstupů</t>
  </si>
  <si>
    <t>VersaMax Compact Box-Style I/O Carrier</t>
  </si>
  <si>
    <t>Celní poplatky a doprava EU</t>
  </si>
  <si>
    <t>1.1.</t>
  </si>
  <si>
    <t>1.7.</t>
  </si>
  <si>
    <t>1.8.</t>
  </si>
  <si>
    <t>Přepěťová ochrana</t>
  </si>
  <si>
    <t>Galvanický oddělovač RS485</t>
  </si>
  <si>
    <t>APC</t>
  </si>
  <si>
    <t>ověřeno</t>
  </si>
  <si>
    <t>dle dokladu z CZ Praha</t>
  </si>
  <si>
    <t>Kč/ eu</t>
  </si>
  <si>
    <t>Rozváděč RM dle projektu</t>
  </si>
  <si>
    <t>ELO+</t>
  </si>
  <si>
    <t>GE-IP</t>
  </si>
  <si>
    <t>demontovat stávající rozvaděč MaR</t>
  </si>
  <si>
    <t>Sestava GE-Intelligent Platforms, PLC VersaMax</t>
  </si>
  <si>
    <t>2. Řídicí systém, kompatibilní s EGD linkou věznice</t>
  </si>
  <si>
    <t>PS K2L</t>
  </si>
  <si>
    <t>Snímač teploty venkovní (4-20mA)</t>
  </si>
  <si>
    <t>Snímač teploty stonkový (4-20mA) (0-150°C)</t>
  </si>
  <si>
    <t>STOP tlačítko</t>
  </si>
  <si>
    <t>Regulátor tlaku vlnovcový 40-400kPa (neosazeno)</t>
  </si>
  <si>
    <t>Regulátor tlaku vlnovcový 63-630kPa (neosazeno)</t>
  </si>
  <si>
    <t>Regulátor teploty prostorový (neosazeno)</t>
  </si>
  <si>
    <t>Snímač tlaku (4-20mA, 0-1000kPa) (neosazeno)</t>
  </si>
  <si>
    <t>Solenoidový ventil DN15, 230V AC (neosazeno)</t>
  </si>
  <si>
    <t>HUV havarijní uzavírací ventil, (neosazeno)</t>
  </si>
  <si>
    <t>Pohon SQX + pomocné kontakty (stávající)</t>
  </si>
  <si>
    <t>Měřič tepla DN 65, přír., vč. příslušenství (stávající)</t>
  </si>
  <si>
    <t>Měřič tepla DN 40, přír., vč. příslušenství (neosazeno)</t>
  </si>
  <si>
    <r>
      <t>Vodoměr s výstupem M-Bus 1,5 m</t>
    </r>
    <r>
      <rPr>
        <b/>
        <vertAlign val="superscript"/>
        <sz val="12"/>
        <rFont val="Times New Roman CE"/>
        <family val="2"/>
      </rPr>
      <t>3</t>
    </r>
    <r>
      <rPr>
        <b/>
        <sz val="12"/>
        <rFont val="Times New Roman CE"/>
        <family val="2"/>
      </rPr>
      <t>/h (impulsn,bez komun.)</t>
    </r>
  </si>
  <si>
    <r>
      <t>Vodoměr s výstupem M-Bus 10 m</t>
    </r>
    <r>
      <rPr>
        <b/>
        <vertAlign val="superscript"/>
        <sz val="12"/>
        <rFont val="Times New Roman CE"/>
        <family val="2"/>
      </rPr>
      <t>3</t>
    </r>
    <r>
      <rPr>
        <b/>
        <sz val="12"/>
        <rFont val="Times New Roman CE"/>
        <family val="2"/>
      </rPr>
      <t>/h, DN40 (K2)</t>
    </r>
  </si>
  <si>
    <t>Opakovač datové linky (velín)</t>
  </si>
  <si>
    <t>Převodník TCP/ RS485, vč. příslušenství</t>
  </si>
  <si>
    <t>Provizorní regulace - bez provizorní regulace, stávajcící zařízení RSZ</t>
  </si>
  <si>
    <t>Kabel JYTY-O 4x1</t>
  </si>
  <si>
    <t>Protipožární systém Hilti, PO45 (není požadováno)</t>
  </si>
  <si>
    <t>Snímač tlaku (4-20mA, 0-600kPa) (neosazno)</t>
  </si>
  <si>
    <t>Regulátor teploty kapilárový 70-140°C (neosazeno)</t>
  </si>
  <si>
    <t>kpt</t>
  </si>
  <si>
    <t>Demontáž/ montáž rozváděče</t>
  </si>
  <si>
    <t>Operator Station  TIU100, 8x20, LCD</t>
  </si>
  <si>
    <t>pricelist GE 2015</t>
  </si>
  <si>
    <t>viz.zápis</t>
  </si>
  <si>
    <t>nastavení HMI-SCADA</t>
  </si>
  <si>
    <t>pouze certifikovaný zhotovitel (!)</t>
  </si>
  <si>
    <t>pro EGD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</si>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</sst>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0.0"/>
    <numFmt numFmtId="165" formatCode="#,##0\ &quot;Kč&quot;"/>
    <numFmt numFmtId="166" formatCode="#,##0_);[Red]\(#,##0\)"/>
    <numFmt numFmtId="167" formatCode="#,##0.0\ &quot;Kč&quot;"/>
    <numFmt numFmtId="168" formatCode="_-* #,##0\ &quot;Kč&quot;_-;\-* #,##0\ &quot;Kč&quot;_-;_-* &quot;-&quot;??\ &quot;Kč&quot;_-;_-@_-"/>
  </numFmts>
  <fonts count="16">
    <font>
      <sz val="12"/>
      <name val="Times New Roman CE"/>
      <family val="2"/>
    </font>
    <font>
      <sz val="10"/>
      <name val="Arial"/>
      <family val="2"/>
    </font>
    <font>
      <b/>
      <sz val="12"/>
      <name val="Times New Roman CE"/>
      <family val="2"/>
    </font>
    <font>
      <sz val="10"/>
      <name val="Arial CE"/>
      <family val="2"/>
    </font>
    <font>
      <b/>
      <sz val="18"/>
      <name val="Times New Roman CE"/>
      <family val="1"/>
    </font>
    <font>
      <b/>
      <sz val="16"/>
      <name val="Times New Roman CE"/>
      <family val="1"/>
    </font>
    <font>
      <sz val="10"/>
      <name val="MS Sans Serif"/>
      <family val="2"/>
    </font>
    <font>
      <sz val="16"/>
      <name val="Times New Roman CE"/>
      <family val="1"/>
    </font>
    <font>
      <sz val="12"/>
      <color indexed="12"/>
      <name val="Times New Roman CE"/>
      <family val="1"/>
    </font>
    <font>
      <b/>
      <sz val="12"/>
      <color indexed="12"/>
      <name val="Times New Roman CE"/>
      <family val="1"/>
    </font>
    <font>
      <sz val="16"/>
      <color indexed="12"/>
      <name val="Times New Roman CE"/>
      <family val="1"/>
    </font>
    <font>
      <b/>
      <sz val="16"/>
      <color indexed="12"/>
      <name val="Times New Roman CE"/>
      <family val="1"/>
    </font>
    <font>
      <sz val="12"/>
      <color indexed="53"/>
      <name val="Times New Roman CE"/>
      <family val="1"/>
    </font>
    <font>
      <sz val="12"/>
      <color indexed="10"/>
      <name val="Times New Roman CE"/>
      <family val="1"/>
    </font>
    <font>
      <b/>
      <vertAlign val="superscript"/>
      <sz val="12"/>
      <name val="Times New Roman CE"/>
      <family val="2"/>
    </font>
    <font>
      <sz val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>
      <alignment/>
      <protection/>
    </xf>
  </cellStyleXfs>
  <cellXfs count="19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/>
    <xf numFmtId="0" fontId="0" fillId="0" borderId="0" xfId="0" applyFont="1" applyAlignment="1">
      <alignment vertical="center"/>
    </xf>
    <xf numFmtId="0" fontId="5" fillId="3" borderId="0" xfId="0" applyFont="1" applyFill="1" applyBorder="1"/>
    <xf numFmtId="49" fontId="2" fillId="2" borderId="0" xfId="0" applyNumberFormat="1" applyFont="1" applyFill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49" fontId="0" fillId="0" borderId="0" xfId="0" applyNumberFormat="1" applyFont="1" applyAlignment="1">
      <alignment horizontal="left" wrapText="1"/>
    </xf>
    <xf numFmtId="49" fontId="2" fillId="4" borderId="3" xfId="0" applyNumberFormat="1" applyFont="1" applyFill="1" applyBorder="1" applyAlignment="1">
      <alignment horizontal="center"/>
    </xf>
    <xf numFmtId="49" fontId="0" fillId="5" borderId="4" xfId="0" applyNumberFormat="1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horizontal="left"/>
    </xf>
    <xf numFmtId="49" fontId="0" fillId="5" borderId="5" xfId="0" applyNumberFormat="1" applyFont="1" applyFill="1" applyBorder="1" applyAlignment="1">
      <alignment horizontal="left"/>
    </xf>
    <xf numFmtId="0" fontId="2" fillId="2" borderId="0" xfId="0" applyFont="1" applyFill="1"/>
    <xf numFmtId="0" fontId="0" fillId="2" borderId="0" xfId="0" applyFont="1" applyFill="1"/>
    <xf numFmtId="165" fontId="0" fillId="0" borderId="0" xfId="0" applyNumberFormat="1" applyFont="1"/>
    <xf numFmtId="0" fontId="0" fillId="5" borderId="4" xfId="0" applyFont="1" applyFill="1" applyBorder="1"/>
    <xf numFmtId="0" fontId="2" fillId="5" borderId="5" xfId="0" applyFont="1" applyFill="1" applyBorder="1"/>
    <xf numFmtId="0" fontId="0" fillId="0" borderId="0" xfId="0" applyFont="1" applyFill="1" applyBorder="1"/>
    <xf numFmtId="0" fontId="7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0" fillId="0" borderId="0" xfId="0" applyNumberFormat="1" applyFont="1" applyFill="1"/>
    <xf numFmtId="164" fontId="8" fillId="0" borderId="0" xfId="0" applyNumberFormat="1" applyFont="1" applyAlignment="1">
      <alignment horizontal="right"/>
    </xf>
    <xf numFmtId="0" fontId="8" fillId="5" borderId="5" xfId="0" applyFont="1" applyFill="1" applyBorder="1"/>
    <xf numFmtId="0" fontId="8" fillId="0" borderId="0" xfId="0" applyFont="1" applyFill="1" applyBorder="1"/>
    <xf numFmtId="0" fontId="10" fillId="3" borderId="7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49" fontId="12" fillId="0" borderId="0" xfId="0" applyNumberFormat="1" applyFont="1" applyAlignment="1">
      <alignment horizontal="left" wrapText="1"/>
    </xf>
    <xf numFmtId="49" fontId="12" fillId="0" borderId="0" xfId="0" applyNumberFormat="1" applyFont="1" applyFill="1" applyAlignment="1">
      <alignment horizontal="center"/>
    </xf>
    <xf numFmtId="0" fontId="12" fillId="0" borderId="0" xfId="21" applyFont="1" applyAlignment="1">
      <alignment horizontal="left"/>
      <protection/>
    </xf>
    <xf numFmtId="0" fontId="12" fillId="0" borderId="0" xfId="0" applyFont="1"/>
    <xf numFmtId="0" fontId="0" fillId="0" borderId="0" xfId="0" applyFont="1" applyBorder="1"/>
    <xf numFmtId="0" fontId="0" fillId="0" borderId="0" xfId="21" applyFont="1">
      <alignment/>
      <protection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 wrapText="1"/>
    </xf>
    <xf numFmtId="0" fontId="13" fillId="0" borderId="0" xfId="21" applyFont="1" applyBorder="1" applyAlignment="1">
      <alignment horizontal="left"/>
      <protection/>
    </xf>
    <xf numFmtId="49" fontId="0" fillId="0" borderId="8" xfId="0" applyNumberFormat="1" applyFont="1" applyFill="1" applyBorder="1" applyAlignment="1">
      <alignment horizontal="center"/>
    </xf>
    <xf numFmtId="0" fontId="0" fillId="0" borderId="9" xfId="21" applyFont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 wrapText="1"/>
    </xf>
    <xf numFmtId="0" fontId="0" fillId="0" borderId="0" xfId="21" applyFont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 wrapText="1"/>
    </xf>
    <xf numFmtId="0" fontId="0" fillId="0" borderId="12" xfId="21" applyFont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0" fontId="13" fillId="0" borderId="0" xfId="0" applyFont="1"/>
    <xf numFmtId="3" fontId="0" fillId="0" borderId="0" xfId="21" applyNumberFormat="1" applyFont="1" applyBorder="1" applyAlignment="1">
      <alignment horizontal="left"/>
      <protection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left" wrapText="1"/>
    </xf>
    <xf numFmtId="0" fontId="0" fillId="0" borderId="5" xfId="21" applyFont="1" applyBorder="1" applyAlignment="1">
      <alignment horizontal="left"/>
      <protection/>
    </xf>
    <xf numFmtId="3" fontId="0" fillId="0" borderId="5" xfId="21" applyNumberFormat="1" applyFont="1" applyBorder="1" applyAlignment="1">
      <alignment horizontal="left"/>
      <protection/>
    </xf>
    <xf numFmtId="3" fontId="0" fillId="0" borderId="9" xfId="21" applyNumberFormat="1" applyFont="1" applyBorder="1" applyAlignment="1">
      <alignment horizontal="left"/>
      <protection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13" fillId="0" borderId="9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/>
    <xf numFmtId="0" fontId="0" fillId="0" borderId="9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2" xfId="0" applyFont="1" applyBorder="1"/>
    <xf numFmtId="0" fontId="0" fillId="0" borderId="12" xfId="21" applyFont="1" applyBorder="1">
      <alignment/>
      <protection/>
    </xf>
    <xf numFmtId="49" fontId="0" fillId="0" borderId="5" xfId="0" applyNumberFormat="1" applyFont="1" applyBorder="1" applyAlignment="1">
      <alignment horizontal="left"/>
    </xf>
    <xf numFmtId="0" fontId="0" fillId="0" borderId="5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5" fillId="0" borderId="0" xfId="0" applyFont="1"/>
    <xf numFmtId="165" fontId="0" fillId="0" borderId="0" xfId="0" applyNumberFormat="1" applyFont="1" applyAlignment="1">
      <alignment vertical="center"/>
    </xf>
    <xf numFmtId="49" fontId="2" fillId="0" borderId="9" xfId="0" applyNumberFormat="1" applyFont="1" applyFill="1" applyBorder="1" applyAlignment="1">
      <alignment horizontal="left"/>
    </xf>
    <xf numFmtId="167" fontId="0" fillId="0" borderId="0" xfId="0" applyNumberFormat="1" applyFont="1"/>
    <xf numFmtId="0" fontId="13" fillId="0" borderId="0" xfId="0" applyFont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9" xfId="21" applyFont="1" applyBorder="1" applyAlignment="1">
      <alignment horizontal="left"/>
      <protection/>
    </xf>
    <xf numFmtId="0" fontId="2" fillId="0" borderId="0" xfId="0" applyFont="1"/>
    <xf numFmtId="49" fontId="2" fillId="0" borderId="5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4" fontId="0" fillId="0" borderId="0" xfId="0" applyNumberFormat="1" applyFont="1" applyFill="1" applyAlignment="1">
      <alignment horizontal="center"/>
    </xf>
    <xf numFmtId="44" fontId="0" fillId="0" borderId="0" xfId="0" applyNumberFormat="1" applyFont="1" applyFill="1" applyAlignment="1">
      <alignment horizontal="center" wrapText="1"/>
    </xf>
    <xf numFmtId="44" fontId="0" fillId="0" borderId="1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44" fontId="0" fillId="0" borderId="5" xfId="21" applyNumberFormat="1" applyFont="1" applyBorder="1" applyAlignment="1">
      <alignment horizontal="center"/>
      <protection/>
    </xf>
    <xf numFmtId="44" fontId="13" fillId="0" borderId="0" xfId="21" applyNumberFormat="1" applyFont="1" applyBorder="1" applyAlignment="1">
      <alignment horizontal="center"/>
      <protection/>
    </xf>
    <xf numFmtId="44" fontId="0" fillId="0" borderId="9" xfId="21" applyNumberFormat="1" applyFont="1" applyBorder="1" applyAlignment="1">
      <alignment horizontal="center"/>
      <protection/>
    </xf>
    <xf numFmtId="44" fontId="0" fillId="0" borderId="0" xfId="21" applyNumberFormat="1" applyFont="1" applyBorder="1" applyAlignment="1">
      <alignment horizontal="center"/>
      <protection/>
    </xf>
    <xf numFmtId="44" fontId="0" fillId="0" borderId="12" xfId="21" applyNumberFormat="1" applyFont="1" applyBorder="1" applyAlignment="1">
      <alignment horizontal="center"/>
      <protection/>
    </xf>
    <xf numFmtId="44" fontId="0" fillId="0" borderId="0" xfId="21" applyNumberFormat="1" applyFont="1" applyAlignment="1">
      <alignment horizontal="center"/>
      <protection/>
    </xf>
    <xf numFmtId="44" fontId="2" fillId="0" borderId="9" xfId="21" applyNumberFormat="1" applyFont="1" applyBorder="1" applyAlignment="1">
      <alignment horizontal="center"/>
      <protection/>
    </xf>
    <xf numFmtId="44" fontId="12" fillId="0" borderId="0" xfId="21" applyNumberFormat="1" applyFont="1" applyAlignment="1">
      <alignment horizontal="center"/>
      <protection/>
    </xf>
    <xf numFmtId="44" fontId="0" fillId="0" borderId="5" xfId="21" applyNumberFormat="1" applyFont="1" applyBorder="1" applyAlignment="1">
      <alignment horizontal="center"/>
      <protection/>
    </xf>
    <xf numFmtId="44" fontId="2" fillId="4" borderId="2" xfId="0" applyNumberFormat="1" applyFont="1" applyFill="1" applyBorder="1" applyAlignment="1">
      <alignment horizontal="center"/>
    </xf>
    <xf numFmtId="44" fontId="13" fillId="0" borderId="9" xfId="21" applyNumberFormat="1" applyFont="1" applyBorder="1" applyAlignment="1">
      <alignment horizontal="center"/>
      <protection/>
    </xf>
    <xf numFmtId="44" fontId="0" fillId="0" borderId="9" xfId="21" applyNumberFormat="1" applyFont="1" applyFill="1" applyBorder="1" applyAlignment="1">
      <alignment horizontal="center"/>
      <protection/>
    </xf>
    <xf numFmtId="44" fontId="0" fillId="5" borderId="5" xfId="0" applyNumberFormat="1" applyFont="1" applyFill="1" applyBorder="1" applyAlignment="1">
      <alignment horizontal="center"/>
    </xf>
    <xf numFmtId="44" fontId="8" fillId="0" borderId="0" xfId="0" applyNumberFormat="1" applyFont="1" applyFill="1" applyAlignment="1">
      <alignment horizontal="center"/>
    </xf>
    <xf numFmtId="44" fontId="8" fillId="5" borderId="5" xfId="0" applyNumberFormat="1" applyFont="1" applyFill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44" fontId="10" fillId="3" borderId="7" xfId="0" applyNumberFormat="1" applyFon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5" xfId="21" applyNumberFormat="1" applyFont="1" applyBorder="1" applyAlignment="1">
      <alignment horizontal="center"/>
      <protection/>
    </xf>
    <xf numFmtId="1" fontId="13" fillId="0" borderId="0" xfId="21" applyNumberFormat="1" applyFont="1" applyBorder="1" applyAlignment="1">
      <alignment horizontal="center"/>
      <protection/>
    </xf>
    <xf numFmtId="1" fontId="0" fillId="0" borderId="9" xfId="21" applyNumberFormat="1" applyFont="1" applyBorder="1" applyAlignment="1">
      <alignment horizontal="center"/>
      <protection/>
    </xf>
    <xf numFmtId="1" fontId="0" fillId="0" borderId="0" xfId="21" applyNumberFormat="1" applyFont="1" applyBorder="1" applyAlignment="1">
      <alignment horizontal="center"/>
      <protection/>
    </xf>
    <xf numFmtId="1" fontId="0" fillId="0" borderId="12" xfId="21" applyNumberFormat="1" applyFont="1" applyBorder="1" applyAlignment="1">
      <alignment horizontal="center"/>
      <protection/>
    </xf>
    <xf numFmtId="1" fontId="0" fillId="0" borderId="0" xfId="21" applyNumberFormat="1" applyFont="1" applyAlignment="1">
      <alignment horizontal="center"/>
      <protection/>
    </xf>
    <xf numFmtId="1" fontId="2" fillId="0" borderId="9" xfId="21" applyNumberFormat="1" applyFont="1" applyBorder="1" applyAlignment="1">
      <alignment horizontal="center"/>
      <protection/>
    </xf>
    <xf numFmtId="1" fontId="12" fillId="0" borderId="0" xfId="21" applyNumberFormat="1" applyFont="1" applyAlignment="1">
      <alignment horizontal="center"/>
      <protection/>
    </xf>
    <xf numFmtId="1" fontId="0" fillId="0" borderId="5" xfId="21" applyNumberFormat="1" applyFont="1" applyBorder="1" applyAlignment="1">
      <alignment horizontal="center"/>
      <protection/>
    </xf>
    <xf numFmtId="1" fontId="2" fillId="4" borderId="2" xfId="0" applyNumberFormat="1" applyFont="1" applyFill="1" applyBorder="1" applyAlignment="1">
      <alignment horizontal="center"/>
    </xf>
    <xf numFmtId="1" fontId="13" fillId="0" borderId="9" xfId="21" applyNumberFormat="1" applyFont="1" applyBorder="1" applyAlignment="1">
      <alignment horizontal="center"/>
      <protection/>
    </xf>
    <xf numFmtId="1" fontId="0" fillId="0" borderId="9" xfId="21" applyNumberFormat="1" applyFont="1" applyFill="1" applyBorder="1" applyAlignment="1">
      <alignment horizontal="center"/>
      <protection/>
    </xf>
    <xf numFmtId="1" fontId="0" fillId="5" borderId="5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3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 wrapText="1"/>
    </xf>
    <xf numFmtId="168" fontId="0" fillId="0" borderId="1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0" fillId="0" borderId="9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168" fontId="12" fillId="0" borderId="0" xfId="0" applyNumberFormat="1" applyFont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2" fillId="4" borderId="2" xfId="0" applyNumberFormat="1" applyFont="1" applyFill="1" applyBorder="1" applyAlignment="1">
      <alignment horizontal="right"/>
    </xf>
    <xf numFmtId="168" fontId="13" fillId="0" borderId="9" xfId="0" applyNumberFormat="1" applyFont="1" applyBorder="1" applyAlignment="1">
      <alignment horizontal="right"/>
    </xf>
    <xf numFmtId="168" fontId="0" fillId="0" borderId="9" xfId="0" applyNumberFormat="1" applyFont="1" applyFill="1" applyBorder="1" applyAlignment="1">
      <alignment horizontal="right"/>
    </xf>
    <xf numFmtId="168" fontId="0" fillId="5" borderId="5" xfId="0" applyNumberFormat="1" applyFont="1" applyFill="1" applyBorder="1" applyAlignment="1">
      <alignment horizontal="right"/>
    </xf>
    <xf numFmtId="168" fontId="0" fillId="0" borderId="0" xfId="0" applyNumberFormat="1" applyFont="1"/>
    <xf numFmtId="168" fontId="8" fillId="0" borderId="0" xfId="0" applyNumberFormat="1" applyFont="1" applyAlignment="1">
      <alignment horizontal="left"/>
    </xf>
    <xf numFmtId="168" fontId="8" fillId="5" borderId="5" xfId="0" applyNumberFormat="1" applyFont="1" applyFill="1" applyBorder="1"/>
    <xf numFmtId="168" fontId="8" fillId="0" borderId="0" xfId="0" applyNumberFormat="1" applyFont="1" applyFill="1" applyBorder="1"/>
    <xf numFmtId="168" fontId="10" fillId="3" borderId="7" xfId="0" applyNumberFormat="1" applyFont="1" applyFill="1" applyBorder="1" applyAlignment="1">
      <alignment vertical="center"/>
    </xf>
    <xf numFmtId="168" fontId="2" fillId="0" borderId="0" xfId="0" applyNumberFormat="1" applyFont="1" applyFill="1"/>
    <xf numFmtId="168" fontId="0" fillId="0" borderId="1" xfId="0" applyNumberFormat="1" applyFont="1" applyFill="1" applyBorder="1" applyAlignment="1">
      <alignment horizontal="centerContinuous"/>
    </xf>
    <xf numFmtId="168" fontId="0" fillId="0" borderId="0" xfId="0" applyNumberFormat="1" applyFont="1" applyFill="1" applyBorder="1" applyAlignment="1">
      <alignment horizontal="centerContinuous"/>
    </xf>
    <xf numFmtId="168" fontId="0" fillId="0" borderId="5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8" fontId="2" fillId="0" borderId="9" xfId="0" applyNumberFormat="1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8" fontId="0" fillId="0" borderId="5" xfId="0" applyNumberFormat="1" applyFont="1" applyFill="1" applyBorder="1" applyAlignment="1">
      <alignment horizontal="right"/>
    </xf>
    <xf numFmtId="168" fontId="2" fillId="4" borderId="13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2" fillId="5" borderId="5" xfId="0" applyNumberFormat="1" applyFont="1" applyFill="1" applyBorder="1" applyAlignment="1">
      <alignment horizontal="right"/>
    </xf>
    <xf numFmtId="168" fontId="0" fillId="0" borderId="0" xfId="0" applyNumberFormat="1" applyFont="1" applyFill="1"/>
    <xf numFmtId="168" fontId="8" fillId="0" borderId="0" xfId="0" applyNumberFormat="1" applyFont="1" applyFill="1" applyBorder="1" applyAlignment="1">
      <alignment horizontal="right"/>
    </xf>
    <xf numFmtId="168" fontId="9" fillId="5" borderId="14" xfId="0" applyNumberFormat="1" applyFont="1" applyFill="1" applyBorder="1"/>
    <xf numFmtId="168" fontId="9" fillId="0" borderId="0" xfId="0" applyNumberFormat="1" applyFont="1" applyFill="1" applyBorder="1"/>
    <xf numFmtId="168" fontId="11" fillId="3" borderId="15" xfId="0" applyNumberFormat="1" applyFont="1" applyFill="1" applyBorder="1" applyAlignment="1">
      <alignment vertical="center"/>
    </xf>
    <xf numFmtId="168" fontId="0" fillId="0" borderId="14" xfId="0" applyNumberFormat="1" applyFon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17" xfId="0" applyNumberFormat="1" applyFont="1" applyFill="1" applyBorder="1" applyAlignment="1">
      <alignment horizontal="right"/>
    </xf>
    <xf numFmtId="168" fontId="0" fillId="0" borderId="18" xfId="0" applyNumberFormat="1" applyFont="1" applyFill="1" applyBorder="1" applyAlignment="1">
      <alignment horizontal="right"/>
    </xf>
    <xf numFmtId="168" fontId="2" fillId="0" borderId="16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[0]_Kabely" xfId="20"/>
    <cellStyle name="normální_ŘS-Fanuc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tabSelected="1" view="pageBreakPreview" zoomScale="110" zoomScaleSheetLayoutView="110" workbookViewId="0" topLeftCell="A1">
      <selection activeCell="B2" sqref="B2"/>
    </sheetView>
  </sheetViews>
  <sheetFormatPr defaultColWidth="8.796875" defaultRowHeight="15" outlineLevelRow="1"/>
  <cols>
    <col min="1" max="1" width="5.5" style="7" customWidth="1"/>
    <col min="2" max="2" width="50.69921875" style="1" customWidth="1"/>
    <col min="3" max="3" width="15.3984375" style="1" customWidth="1"/>
    <col min="4" max="4" width="12.3984375" style="161" customWidth="1"/>
    <col min="5" max="5" width="6.3984375" style="141" customWidth="1"/>
    <col min="6" max="6" width="6.69921875" style="119" bestFit="1" customWidth="1"/>
    <col min="7" max="7" width="19.3984375" style="161" bestFit="1" customWidth="1"/>
    <col min="8" max="8" width="12.3984375" style="161" customWidth="1"/>
    <col min="9" max="9" width="6" style="141" customWidth="1"/>
    <col min="10" max="10" width="6.69921875" style="119" bestFit="1" customWidth="1"/>
    <col min="11" max="11" width="18" style="161" bestFit="1" customWidth="1"/>
    <col min="12" max="12" width="19.3984375" style="161" bestFit="1" customWidth="1"/>
    <col min="13" max="13" width="2" style="45" customWidth="1"/>
    <col min="14" max="14" width="9" style="1" customWidth="1"/>
    <col min="15" max="15" width="10.19921875" style="1" bestFit="1" customWidth="1"/>
    <col min="16" max="16" width="9" style="1" customWidth="1"/>
    <col min="17" max="17" width="11.69921875" style="1" bestFit="1" customWidth="1"/>
    <col min="18" max="18" width="12.19921875" style="1" bestFit="1" customWidth="1"/>
    <col min="19" max="16384" width="9" style="1" customWidth="1"/>
  </cols>
  <sheetData>
    <row r="1" spans="1:13" ht="22.5">
      <c r="A1" s="11"/>
      <c r="B1" s="13" t="s">
        <v>183</v>
      </c>
      <c r="C1" s="17"/>
      <c r="D1" s="142"/>
      <c r="E1" s="120"/>
      <c r="F1" s="98"/>
      <c r="G1" s="166"/>
      <c r="H1" s="142"/>
      <c r="I1" s="120"/>
      <c r="J1" s="98"/>
      <c r="K1" s="166"/>
      <c r="L1" s="166"/>
      <c r="M1" s="1"/>
    </row>
    <row r="2" spans="1:13" ht="22.5">
      <c r="A2" s="11"/>
      <c r="B2" s="13" t="s">
        <v>153</v>
      </c>
      <c r="C2" s="17"/>
      <c r="D2" s="142"/>
      <c r="E2" s="120"/>
      <c r="F2" s="98"/>
      <c r="G2" s="166"/>
      <c r="H2" s="142"/>
      <c r="I2" s="120"/>
      <c r="J2" s="98"/>
      <c r="K2" s="166"/>
      <c r="L2" s="166"/>
      <c r="M2" s="1"/>
    </row>
    <row r="3" spans="1:13" ht="22.5">
      <c r="A3" s="11"/>
      <c r="B3" s="13" t="s">
        <v>27</v>
      </c>
      <c r="C3" s="17"/>
      <c r="D3" s="142"/>
      <c r="E3" s="120"/>
      <c r="F3" s="98"/>
      <c r="G3" s="166"/>
      <c r="H3" s="142"/>
      <c r="I3" s="120"/>
      <c r="J3" s="98"/>
      <c r="K3" s="166"/>
      <c r="L3" s="166"/>
      <c r="M3" s="1"/>
    </row>
    <row r="4" spans="1:12" s="16" customFormat="1" ht="32.25" customHeight="1">
      <c r="A4" s="18"/>
      <c r="B4" s="15"/>
      <c r="C4" s="19"/>
      <c r="D4" s="143" t="s">
        <v>22</v>
      </c>
      <c r="E4" s="121"/>
      <c r="F4" s="99"/>
      <c r="G4" s="143" t="s">
        <v>22</v>
      </c>
      <c r="H4" s="143" t="s">
        <v>56</v>
      </c>
      <c r="I4" s="121"/>
      <c r="J4" s="99"/>
      <c r="K4" s="143" t="s">
        <v>56</v>
      </c>
      <c r="L4" s="143"/>
    </row>
    <row r="5" spans="1:13" ht="16.5" thickBot="1">
      <c r="A5" s="20" t="s">
        <v>20</v>
      </c>
      <c r="B5" s="6" t="s">
        <v>0</v>
      </c>
      <c r="C5" s="6" t="s">
        <v>1</v>
      </c>
      <c r="D5" s="144" t="s">
        <v>7</v>
      </c>
      <c r="E5" s="122" t="s">
        <v>2</v>
      </c>
      <c r="F5" s="100" t="s">
        <v>18</v>
      </c>
      <c r="G5" s="167" t="s">
        <v>3</v>
      </c>
      <c r="H5" s="144" t="s">
        <v>7</v>
      </c>
      <c r="I5" s="122" t="s">
        <v>2</v>
      </c>
      <c r="J5" s="100" t="s">
        <v>18</v>
      </c>
      <c r="K5" s="167" t="s">
        <v>3</v>
      </c>
      <c r="L5" s="167" t="s">
        <v>3</v>
      </c>
      <c r="M5" s="1"/>
    </row>
    <row r="6" spans="1:13" ht="16.5" thickTop="1">
      <c r="A6" s="21"/>
      <c r="B6" s="2"/>
      <c r="C6" s="2"/>
      <c r="D6" s="145"/>
      <c r="E6" s="123"/>
      <c r="F6" s="101"/>
      <c r="G6" s="168"/>
      <c r="H6" s="145"/>
      <c r="I6" s="123"/>
      <c r="J6" s="101"/>
      <c r="K6" s="168"/>
      <c r="L6" s="168"/>
      <c r="M6" s="1"/>
    </row>
    <row r="7" spans="1:13" ht="15">
      <c r="A7" s="22"/>
      <c r="B7" s="9" t="s">
        <v>25</v>
      </c>
      <c r="C7" s="23"/>
      <c r="D7" s="146"/>
      <c r="E7" s="120"/>
      <c r="F7" s="98"/>
      <c r="G7" s="154"/>
      <c r="H7" s="146"/>
      <c r="I7" s="120"/>
      <c r="J7" s="98"/>
      <c r="K7" s="154"/>
      <c r="L7" s="154"/>
      <c r="M7" s="1"/>
    </row>
    <row r="8" spans="1:13" ht="15" outlineLevel="1">
      <c r="A8" s="69" t="s">
        <v>11</v>
      </c>
      <c r="B8" s="96" t="s">
        <v>154</v>
      </c>
      <c r="C8" s="71"/>
      <c r="D8" s="147"/>
      <c r="E8" s="124">
        <v>2</v>
      </c>
      <c r="F8" s="102" t="s">
        <v>19</v>
      </c>
      <c r="G8" s="169">
        <f>E8*D8</f>
        <v>0</v>
      </c>
      <c r="H8" s="147"/>
      <c r="I8" s="124">
        <v>2</v>
      </c>
      <c r="J8" s="102" t="s">
        <v>19</v>
      </c>
      <c r="K8" s="169">
        <f>I8*H8</f>
        <v>0</v>
      </c>
      <c r="L8" s="183">
        <f>K8+G8</f>
        <v>0</v>
      </c>
      <c r="M8" s="1"/>
    </row>
    <row r="9" spans="1:13" ht="4.5" customHeight="1" outlineLevel="1">
      <c r="A9" s="53"/>
      <c r="B9" s="54"/>
      <c r="C9" s="55"/>
      <c r="D9" s="148"/>
      <c r="E9" s="125"/>
      <c r="F9" s="103"/>
      <c r="G9" s="170"/>
      <c r="H9" s="148"/>
      <c r="I9" s="125"/>
      <c r="J9" s="103"/>
      <c r="K9" s="170"/>
      <c r="L9" s="170"/>
      <c r="M9" s="1"/>
    </row>
    <row r="10" spans="1:13" ht="15" outlineLevel="1">
      <c r="A10" s="56" t="s">
        <v>12</v>
      </c>
      <c r="B10" s="66" t="s">
        <v>155</v>
      </c>
      <c r="C10" s="57"/>
      <c r="D10" s="149"/>
      <c r="E10" s="126">
        <v>4</v>
      </c>
      <c r="F10" s="104" t="s">
        <v>19</v>
      </c>
      <c r="G10" s="159">
        <f>E10*D10</f>
        <v>0</v>
      </c>
      <c r="H10" s="149"/>
      <c r="I10" s="126">
        <f>E10</f>
        <v>4</v>
      </c>
      <c r="J10" s="104" t="s">
        <v>19</v>
      </c>
      <c r="K10" s="159">
        <f>I10*H10</f>
        <v>0</v>
      </c>
      <c r="L10" s="184">
        <f>K10+G10</f>
        <v>0</v>
      </c>
      <c r="M10" s="1"/>
    </row>
    <row r="11" spans="1:14" ht="15" outlineLevel="1">
      <c r="A11" s="58" t="s">
        <v>66</v>
      </c>
      <c r="B11" s="59" t="s">
        <v>48</v>
      </c>
      <c r="C11" s="60"/>
      <c r="D11" s="150"/>
      <c r="E11" s="127">
        <v>4</v>
      </c>
      <c r="F11" s="105" t="s">
        <v>19</v>
      </c>
      <c r="G11" s="154">
        <f>E11*D11</f>
        <v>0</v>
      </c>
      <c r="H11" s="150"/>
      <c r="I11" s="127">
        <f>E11</f>
        <v>4</v>
      </c>
      <c r="J11" s="105" t="s">
        <v>19</v>
      </c>
      <c r="K11" s="154">
        <f>I11*H11</f>
        <v>0</v>
      </c>
      <c r="L11" s="185">
        <f>K11+G11</f>
        <v>0</v>
      </c>
      <c r="M11" s="1"/>
      <c r="N11" s="1" t="s">
        <v>144</v>
      </c>
    </row>
    <row r="12" spans="1:13" ht="15" outlineLevel="1">
      <c r="A12" s="61" t="s">
        <v>67</v>
      </c>
      <c r="B12" s="62" t="s">
        <v>68</v>
      </c>
      <c r="C12" s="63"/>
      <c r="D12" s="151"/>
      <c r="E12" s="128">
        <v>4</v>
      </c>
      <c r="F12" s="106" t="s">
        <v>19</v>
      </c>
      <c r="G12" s="155">
        <f>E12*D12</f>
        <v>0</v>
      </c>
      <c r="H12" s="151"/>
      <c r="I12" s="128">
        <f>E12</f>
        <v>4</v>
      </c>
      <c r="J12" s="106" t="s">
        <v>19</v>
      </c>
      <c r="K12" s="155">
        <f>I12*H12</f>
        <v>0</v>
      </c>
      <c r="L12" s="186">
        <f>K12+G12</f>
        <v>0</v>
      </c>
      <c r="M12" s="1"/>
    </row>
    <row r="13" spans="1:13" ht="4.5" customHeight="1" outlineLevel="1">
      <c r="A13" s="64"/>
      <c r="B13" s="59"/>
      <c r="C13" s="60"/>
      <c r="D13" s="150"/>
      <c r="E13" s="127"/>
      <c r="F13" s="105"/>
      <c r="G13" s="154"/>
      <c r="H13" s="150"/>
      <c r="I13" s="127"/>
      <c r="J13" s="105"/>
      <c r="K13" s="154"/>
      <c r="L13" s="154"/>
      <c r="M13" s="1"/>
    </row>
    <row r="14" spans="1:13" ht="15" outlineLevel="1">
      <c r="A14" s="56" t="s">
        <v>13</v>
      </c>
      <c r="B14" s="66" t="s">
        <v>32</v>
      </c>
      <c r="C14" s="57"/>
      <c r="D14" s="149"/>
      <c r="E14" s="126">
        <v>4</v>
      </c>
      <c r="F14" s="104" t="s">
        <v>19</v>
      </c>
      <c r="G14" s="159">
        <f>E14*D14</f>
        <v>0</v>
      </c>
      <c r="H14" s="149"/>
      <c r="I14" s="126">
        <v>3</v>
      </c>
      <c r="J14" s="104" t="s">
        <v>19</v>
      </c>
      <c r="K14" s="159">
        <f>I14*H14</f>
        <v>0</v>
      </c>
      <c r="L14" s="184">
        <f>K14+G14</f>
        <v>0</v>
      </c>
      <c r="M14" s="1"/>
    </row>
    <row r="15" spans="1:13" ht="15" outlineLevel="1">
      <c r="A15" s="58" t="s">
        <v>69</v>
      </c>
      <c r="B15" s="59" t="s">
        <v>48</v>
      </c>
      <c r="C15" s="60"/>
      <c r="D15" s="150"/>
      <c r="E15" s="127">
        <v>4</v>
      </c>
      <c r="F15" s="105" t="s">
        <v>19</v>
      </c>
      <c r="G15" s="154">
        <f>E15*D15</f>
        <v>0</v>
      </c>
      <c r="H15" s="150"/>
      <c r="I15" s="127">
        <f>E15</f>
        <v>4</v>
      </c>
      <c r="J15" s="105" t="s">
        <v>19</v>
      </c>
      <c r="K15" s="154">
        <f>I15*H15</f>
        <v>0</v>
      </c>
      <c r="L15" s="185">
        <f>K15+G15</f>
        <v>0</v>
      </c>
      <c r="M15" s="1"/>
    </row>
    <row r="16" spans="1:13" ht="15" outlineLevel="1">
      <c r="A16" s="61" t="s">
        <v>70</v>
      </c>
      <c r="B16" s="62" t="s">
        <v>68</v>
      </c>
      <c r="C16" s="63"/>
      <c r="D16" s="151"/>
      <c r="E16" s="128">
        <v>4</v>
      </c>
      <c r="F16" s="106" t="s">
        <v>19</v>
      </c>
      <c r="G16" s="155">
        <f>E16*D16</f>
        <v>0</v>
      </c>
      <c r="H16" s="151"/>
      <c r="I16" s="128">
        <f>E16</f>
        <v>4</v>
      </c>
      <c r="J16" s="106" t="s">
        <v>19</v>
      </c>
      <c r="K16" s="155">
        <f>I16*H16</f>
        <v>0</v>
      </c>
      <c r="L16" s="186">
        <f>K16+G16</f>
        <v>0</v>
      </c>
      <c r="M16" s="1"/>
    </row>
    <row r="17" spans="1:13" ht="4.5" customHeight="1" outlineLevel="1">
      <c r="A17" s="64"/>
      <c r="B17" s="59"/>
      <c r="C17" s="60"/>
      <c r="D17" s="150"/>
      <c r="E17" s="127"/>
      <c r="F17" s="105"/>
      <c r="G17" s="154"/>
      <c r="H17" s="150"/>
      <c r="I17" s="127"/>
      <c r="J17" s="105"/>
      <c r="K17" s="154"/>
      <c r="L17" s="154"/>
      <c r="M17" s="1"/>
    </row>
    <row r="18" spans="1:13" ht="15" outlineLevel="1">
      <c r="A18" s="56" t="s">
        <v>14</v>
      </c>
      <c r="B18" s="97" t="s">
        <v>173</v>
      </c>
      <c r="C18" s="57"/>
      <c r="D18" s="149"/>
      <c r="E18" s="126">
        <v>0</v>
      </c>
      <c r="F18" s="104" t="s">
        <v>19</v>
      </c>
      <c r="G18" s="159">
        <f>E18*D18</f>
        <v>0</v>
      </c>
      <c r="H18" s="149"/>
      <c r="I18" s="126">
        <f>E18</f>
        <v>0</v>
      </c>
      <c r="J18" s="104" t="s">
        <v>19</v>
      </c>
      <c r="K18" s="159">
        <f>I18*H18</f>
        <v>0</v>
      </c>
      <c r="L18" s="184">
        <f>K18+G18</f>
        <v>0</v>
      </c>
      <c r="M18" s="1"/>
    </row>
    <row r="19" spans="1:14" ht="15" outlineLevel="1">
      <c r="A19" s="58" t="s">
        <v>79</v>
      </c>
      <c r="B19" s="59" t="s">
        <v>72</v>
      </c>
      <c r="C19" s="60"/>
      <c r="D19" s="150"/>
      <c r="E19" s="127">
        <v>0</v>
      </c>
      <c r="F19" s="105" t="s">
        <v>19</v>
      </c>
      <c r="G19" s="154">
        <f>E19*D19</f>
        <v>0</v>
      </c>
      <c r="H19" s="150"/>
      <c r="I19" s="127">
        <f>E19</f>
        <v>0</v>
      </c>
      <c r="J19" s="105" t="s">
        <v>19</v>
      </c>
      <c r="K19" s="154">
        <f>I19*H19</f>
        <v>0</v>
      </c>
      <c r="L19" s="185">
        <f>K19+G19</f>
        <v>0</v>
      </c>
      <c r="M19" s="1"/>
      <c r="N19" s="1" t="s">
        <v>144</v>
      </c>
    </row>
    <row r="20" spans="1:13" ht="15" outlineLevel="1">
      <c r="A20" s="58" t="s">
        <v>80</v>
      </c>
      <c r="B20" s="59" t="s">
        <v>74</v>
      </c>
      <c r="C20" s="60"/>
      <c r="D20" s="150"/>
      <c r="E20" s="127">
        <v>0</v>
      </c>
      <c r="F20" s="105" t="s">
        <v>19</v>
      </c>
      <c r="G20" s="154">
        <f>E20*D20</f>
        <v>0</v>
      </c>
      <c r="H20" s="150"/>
      <c r="I20" s="127">
        <f>E20</f>
        <v>0</v>
      </c>
      <c r="J20" s="105" t="s">
        <v>19</v>
      </c>
      <c r="K20" s="154">
        <f>I20*H20</f>
        <v>0</v>
      </c>
      <c r="L20" s="185">
        <f>K20+G20</f>
        <v>0</v>
      </c>
      <c r="M20" s="1"/>
    </row>
    <row r="21" spans="1:13" ht="15" outlineLevel="1">
      <c r="A21" s="58" t="s">
        <v>81</v>
      </c>
      <c r="B21" s="59" t="s">
        <v>76</v>
      </c>
      <c r="C21" s="60"/>
      <c r="D21" s="150"/>
      <c r="E21" s="127">
        <v>0</v>
      </c>
      <c r="F21" s="105" t="s">
        <v>19</v>
      </c>
      <c r="G21" s="154">
        <f>E21*D21</f>
        <v>0</v>
      </c>
      <c r="H21" s="150"/>
      <c r="I21" s="127">
        <f>E21</f>
        <v>0</v>
      </c>
      <c r="J21" s="105" t="s">
        <v>23</v>
      </c>
      <c r="K21" s="154">
        <f>I21*H21</f>
        <v>0</v>
      </c>
      <c r="L21" s="185">
        <f>K21+G21</f>
        <v>0</v>
      </c>
      <c r="M21" s="1"/>
    </row>
    <row r="22" spans="1:13" ht="15" outlineLevel="1">
      <c r="A22" s="61" t="s">
        <v>82</v>
      </c>
      <c r="B22" s="62" t="s">
        <v>78</v>
      </c>
      <c r="C22" s="63"/>
      <c r="D22" s="151"/>
      <c r="E22" s="128">
        <v>0</v>
      </c>
      <c r="F22" s="106" t="s">
        <v>19</v>
      </c>
      <c r="G22" s="155">
        <f>E22*D22</f>
        <v>0</v>
      </c>
      <c r="H22" s="151"/>
      <c r="I22" s="128">
        <f>E22</f>
        <v>0</v>
      </c>
      <c r="J22" s="106" t="s">
        <v>23</v>
      </c>
      <c r="K22" s="155">
        <f>I22*H22</f>
        <v>0</v>
      </c>
      <c r="L22" s="186">
        <f>K22+G22</f>
        <v>0</v>
      </c>
      <c r="M22" s="1"/>
    </row>
    <row r="23" spans="1:13" ht="4.5" customHeight="1" outlineLevel="1">
      <c r="A23" s="64"/>
      <c r="B23" s="59"/>
      <c r="C23" s="60"/>
      <c r="D23" s="150"/>
      <c r="E23" s="127"/>
      <c r="F23" s="105"/>
      <c r="G23" s="154"/>
      <c r="H23" s="150"/>
      <c r="I23" s="127"/>
      <c r="J23" s="105"/>
      <c r="K23" s="154"/>
      <c r="L23" s="154"/>
      <c r="M23" s="1"/>
    </row>
    <row r="24" spans="1:14" ht="15" outlineLevel="1">
      <c r="A24" s="56" t="s">
        <v>15</v>
      </c>
      <c r="B24" s="66" t="s">
        <v>160</v>
      </c>
      <c r="C24" s="57"/>
      <c r="D24" s="149"/>
      <c r="E24" s="126">
        <v>0</v>
      </c>
      <c r="F24" s="104" t="s">
        <v>19</v>
      </c>
      <c r="G24" s="159">
        <f>E24*D24</f>
        <v>0</v>
      </c>
      <c r="H24" s="149"/>
      <c r="I24" s="126">
        <f>E24</f>
        <v>0</v>
      </c>
      <c r="J24" s="104" t="s">
        <v>19</v>
      </c>
      <c r="K24" s="159">
        <f>I24*H24</f>
        <v>0</v>
      </c>
      <c r="L24" s="184">
        <f>K24+G24</f>
        <v>0</v>
      </c>
      <c r="M24" s="1"/>
      <c r="N24" s="1" t="s">
        <v>144</v>
      </c>
    </row>
    <row r="25" spans="1:13" ht="15" outlineLevel="1">
      <c r="A25" s="58" t="s">
        <v>71</v>
      </c>
      <c r="B25" s="59" t="s">
        <v>72</v>
      </c>
      <c r="C25" s="60"/>
      <c r="D25" s="150"/>
      <c r="E25" s="127">
        <v>0</v>
      </c>
      <c r="F25" s="105" t="s">
        <v>19</v>
      </c>
      <c r="G25" s="154">
        <f>E25*D25</f>
        <v>0</v>
      </c>
      <c r="H25" s="150"/>
      <c r="I25" s="127">
        <f>E25</f>
        <v>0</v>
      </c>
      <c r="J25" s="105" t="s">
        <v>19</v>
      </c>
      <c r="K25" s="154">
        <f>I25*H25</f>
        <v>0</v>
      </c>
      <c r="L25" s="185">
        <f>K25+G25</f>
        <v>0</v>
      </c>
      <c r="M25" s="1"/>
    </row>
    <row r="26" spans="1:13" ht="15" outlineLevel="1">
      <c r="A26" s="58" t="s">
        <v>73</v>
      </c>
      <c r="B26" s="59" t="s">
        <v>74</v>
      </c>
      <c r="C26" s="60"/>
      <c r="D26" s="150"/>
      <c r="E26" s="127">
        <v>0</v>
      </c>
      <c r="F26" s="105" t="s">
        <v>19</v>
      </c>
      <c r="G26" s="154">
        <f>E26*D26</f>
        <v>0</v>
      </c>
      <c r="H26" s="150"/>
      <c r="I26" s="127">
        <f>E26</f>
        <v>0</v>
      </c>
      <c r="J26" s="105" t="s">
        <v>19</v>
      </c>
      <c r="K26" s="154">
        <f>I26*H26</f>
        <v>0</v>
      </c>
      <c r="L26" s="185">
        <f>K26+G26</f>
        <v>0</v>
      </c>
      <c r="M26" s="1"/>
    </row>
    <row r="27" spans="1:13" ht="15" outlineLevel="1">
      <c r="A27" s="58" t="s">
        <v>75</v>
      </c>
      <c r="B27" s="59" t="s">
        <v>76</v>
      </c>
      <c r="C27" s="60"/>
      <c r="D27" s="150"/>
      <c r="E27" s="127">
        <v>0</v>
      </c>
      <c r="F27" s="105" t="s">
        <v>19</v>
      </c>
      <c r="G27" s="154">
        <f>E27*D27</f>
        <v>0</v>
      </c>
      <c r="H27" s="150"/>
      <c r="I27" s="127">
        <f>E27</f>
        <v>0</v>
      </c>
      <c r="J27" s="105" t="s">
        <v>23</v>
      </c>
      <c r="K27" s="154">
        <f>I27*H27</f>
        <v>0</v>
      </c>
      <c r="L27" s="185">
        <f>K27+G27</f>
        <v>0</v>
      </c>
      <c r="M27" s="1"/>
    </row>
    <row r="28" spans="1:13" ht="15" outlineLevel="1">
      <c r="A28" s="61" t="s">
        <v>77</v>
      </c>
      <c r="B28" s="62" t="s">
        <v>78</v>
      </c>
      <c r="C28" s="63"/>
      <c r="D28" s="151"/>
      <c r="E28" s="128">
        <v>0</v>
      </c>
      <c r="F28" s="106" t="s">
        <v>19</v>
      </c>
      <c r="G28" s="155">
        <f>E28*D28</f>
        <v>0</v>
      </c>
      <c r="H28" s="151"/>
      <c r="I28" s="128">
        <f>E28</f>
        <v>0</v>
      </c>
      <c r="J28" s="106" t="s">
        <v>23</v>
      </c>
      <c r="K28" s="155">
        <f>I28*H28</f>
        <v>0</v>
      </c>
      <c r="L28" s="186">
        <f>K28+G28</f>
        <v>0</v>
      </c>
      <c r="M28" s="1"/>
    </row>
    <row r="29" spans="1:13" ht="4.5" customHeight="1" outlineLevel="1">
      <c r="A29" s="64"/>
      <c r="B29" s="59"/>
      <c r="C29" s="60"/>
      <c r="D29" s="150"/>
      <c r="E29" s="127"/>
      <c r="F29" s="105"/>
      <c r="G29" s="154"/>
      <c r="H29" s="150"/>
      <c r="I29" s="127"/>
      <c r="J29" s="105"/>
      <c r="K29" s="154"/>
      <c r="L29" s="154"/>
      <c r="M29" s="1"/>
    </row>
    <row r="30" spans="1:13" ht="15" outlineLevel="1">
      <c r="A30" s="56" t="s">
        <v>16</v>
      </c>
      <c r="B30" s="97" t="s">
        <v>159</v>
      </c>
      <c r="C30" s="73"/>
      <c r="D30" s="149"/>
      <c r="E30" s="126">
        <v>0</v>
      </c>
      <c r="F30" s="104" t="s">
        <v>19</v>
      </c>
      <c r="G30" s="159">
        <f>E30*D30</f>
        <v>0</v>
      </c>
      <c r="H30" s="149"/>
      <c r="I30" s="126">
        <f>E30</f>
        <v>0</v>
      </c>
      <c r="J30" s="104" t="s">
        <v>19</v>
      </c>
      <c r="K30" s="159">
        <f>I30*H30</f>
        <v>0</v>
      </c>
      <c r="L30" s="184">
        <f>K30+G30</f>
        <v>0</v>
      </c>
      <c r="M30" s="1"/>
    </row>
    <row r="31" spans="1:13" ht="15" outlineLevel="1">
      <c r="A31" s="58" t="s">
        <v>85</v>
      </c>
      <c r="B31" s="59" t="s">
        <v>83</v>
      </c>
      <c r="C31" s="60"/>
      <c r="D31" s="150"/>
      <c r="E31" s="127">
        <v>0</v>
      </c>
      <c r="F31" s="105" t="s">
        <v>19</v>
      </c>
      <c r="G31" s="154">
        <f>E31*D31</f>
        <v>0</v>
      </c>
      <c r="H31" s="150"/>
      <c r="I31" s="127">
        <f>E31</f>
        <v>0</v>
      </c>
      <c r="J31" s="105" t="s">
        <v>23</v>
      </c>
      <c r="K31" s="154">
        <f>I31*H31</f>
        <v>0</v>
      </c>
      <c r="L31" s="185">
        <f>K31+G31</f>
        <v>0</v>
      </c>
      <c r="M31" s="1"/>
    </row>
    <row r="32" spans="1:13" ht="15" outlineLevel="1">
      <c r="A32" s="61" t="s">
        <v>86</v>
      </c>
      <c r="B32" s="62" t="s">
        <v>84</v>
      </c>
      <c r="C32" s="63"/>
      <c r="D32" s="151"/>
      <c r="E32" s="128">
        <v>0</v>
      </c>
      <c r="F32" s="106" t="s">
        <v>19</v>
      </c>
      <c r="G32" s="155">
        <f>E32*D32</f>
        <v>0</v>
      </c>
      <c r="H32" s="151"/>
      <c r="I32" s="128">
        <f>E32</f>
        <v>0</v>
      </c>
      <c r="J32" s="106" t="s">
        <v>23</v>
      </c>
      <c r="K32" s="155">
        <f>I32*H32</f>
        <v>0</v>
      </c>
      <c r="L32" s="186">
        <f>K32+G32</f>
        <v>0</v>
      </c>
      <c r="M32" s="1"/>
    </row>
    <row r="33" spans="1:13" ht="4.5" customHeight="1" outlineLevel="1">
      <c r="A33" s="56"/>
      <c r="B33" s="65"/>
      <c r="C33" s="57"/>
      <c r="D33" s="149"/>
      <c r="E33" s="126"/>
      <c r="F33" s="104"/>
      <c r="G33" s="159"/>
      <c r="H33" s="149"/>
      <c r="I33" s="126"/>
      <c r="J33" s="104"/>
      <c r="K33" s="159"/>
      <c r="L33" s="184"/>
      <c r="M33" s="1"/>
    </row>
    <row r="34" spans="1:13" ht="15" outlineLevel="1">
      <c r="A34" s="69" t="s">
        <v>17</v>
      </c>
      <c r="B34" s="70" t="s">
        <v>59</v>
      </c>
      <c r="C34" s="72"/>
      <c r="D34" s="147"/>
      <c r="E34" s="124">
        <v>1</v>
      </c>
      <c r="F34" s="102" t="s">
        <v>19</v>
      </c>
      <c r="G34" s="169">
        <f>E34*D34</f>
        <v>0</v>
      </c>
      <c r="H34" s="147"/>
      <c r="I34" s="124">
        <v>1</v>
      </c>
      <c r="J34" s="102" t="s">
        <v>19</v>
      </c>
      <c r="K34" s="169">
        <f>I34*H34</f>
        <v>0</v>
      </c>
      <c r="L34" s="183">
        <f>K34+G34</f>
        <v>0</v>
      </c>
      <c r="M34" s="1"/>
    </row>
    <row r="35" spans="1:13" ht="4.5" customHeight="1" outlineLevel="1">
      <c r="A35" s="64"/>
      <c r="B35" s="59"/>
      <c r="C35" s="68"/>
      <c r="D35" s="150"/>
      <c r="E35" s="127"/>
      <c r="F35" s="105"/>
      <c r="G35" s="154"/>
      <c r="H35" s="150"/>
      <c r="I35" s="127"/>
      <c r="J35" s="105"/>
      <c r="K35" s="154"/>
      <c r="L35" s="154"/>
      <c r="M35" s="1"/>
    </row>
    <row r="36" spans="1:13" ht="15" outlineLevel="1">
      <c r="A36" s="69" t="s">
        <v>33</v>
      </c>
      <c r="B36" s="70" t="s">
        <v>36</v>
      </c>
      <c r="C36" s="71"/>
      <c r="D36" s="147"/>
      <c r="E36" s="124">
        <v>1</v>
      </c>
      <c r="F36" s="102" t="s">
        <v>19</v>
      </c>
      <c r="G36" s="169">
        <f>E36*D36</f>
        <v>0</v>
      </c>
      <c r="H36" s="147"/>
      <c r="I36" s="124">
        <v>1</v>
      </c>
      <c r="J36" s="102" t="s">
        <v>19</v>
      </c>
      <c r="K36" s="169">
        <f>I36*H36</f>
        <v>0</v>
      </c>
      <c r="L36" s="183">
        <f>K36+G36</f>
        <v>0</v>
      </c>
      <c r="M36" s="1"/>
    </row>
    <row r="37" spans="1:13" ht="4.5" customHeight="1" outlineLevel="1">
      <c r="A37" s="10"/>
      <c r="B37" s="27"/>
      <c r="C37" s="26"/>
      <c r="D37" s="146"/>
      <c r="E37" s="129"/>
      <c r="F37" s="107"/>
      <c r="G37" s="154"/>
      <c r="H37" s="146"/>
      <c r="I37" s="129"/>
      <c r="J37" s="107"/>
      <c r="K37" s="154"/>
      <c r="L37" s="154"/>
      <c r="M37" s="1"/>
    </row>
    <row r="38" spans="1:12" s="95" customFormat="1" ht="15" outlineLevel="1">
      <c r="A38" s="93" t="s">
        <v>34</v>
      </c>
      <c r="B38" s="66" t="s">
        <v>156</v>
      </c>
      <c r="C38" s="94"/>
      <c r="D38" s="152"/>
      <c r="E38" s="130">
        <v>1</v>
      </c>
      <c r="F38" s="108" t="s">
        <v>19</v>
      </c>
      <c r="G38" s="171">
        <f>E38*D38</f>
        <v>0</v>
      </c>
      <c r="H38" s="152"/>
      <c r="I38" s="130">
        <v>1</v>
      </c>
      <c r="J38" s="108" t="s">
        <v>23</v>
      </c>
      <c r="K38" s="171">
        <f>I38*H38</f>
        <v>0</v>
      </c>
      <c r="L38" s="187">
        <f>K38+G38</f>
        <v>0</v>
      </c>
    </row>
    <row r="39" spans="1:13" ht="15" outlineLevel="1">
      <c r="A39" s="58" t="s">
        <v>95</v>
      </c>
      <c r="B39" s="59" t="s">
        <v>87</v>
      </c>
      <c r="C39" s="60"/>
      <c r="D39" s="150"/>
      <c r="E39" s="127">
        <v>0</v>
      </c>
      <c r="F39" s="105" t="s">
        <v>19</v>
      </c>
      <c r="G39" s="154">
        <f>E39*D39</f>
        <v>0</v>
      </c>
      <c r="H39" s="150"/>
      <c r="I39" s="127">
        <v>1</v>
      </c>
      <c r="J39" s="105" t="s">
        <v>23</v>
      </c>
      <c r="K39" s="154">
        <f>I39*H39</f>
        <v>0</v>
      </c>
      <c r="L39" s="185">
        <f>K39+G39</f>
        <v>0</v>
      </c>
      <c r="M39" s="1"/>
    </row>
    <row r="40" spans="1:13" ht="15" outlineLevel="1">
      <c r="A40" s="61" t="s">
        <v>96</v>
      </c>
      <c r="B40" s="62" t="s">
        <v>88</v>
      </c>
      <c r="C40" s="63"/>
      <c r="D40" s="151"/>
      <c r="E40" s="128">
        <v>0</v>
      </c>
      <c r="F40" s="106" t="s">
        <v>19</v>
      </c>
      <c r="G40" s="155">
        <f>E40*D40</f>
        <v>0</v>
      </c>
      <c r="H40" s="151"/>
      <c r="I40" s="128">
        <v>1</v>
      </c>
      <c r="J40" s="106" t="s">
        <v>23</v>
      </c>
      <c r="K40" s="155">
        <f>I40*H40</f>
        <v>0</v>
      </c>
      <c r="L40" s="186">
        <f>K40+G40</f>
        <v>0</v>
      </c>
      <c r="M40" s="1"/>
    </row>
    <row r="41" spans="1:12" s="50" customFormat="1" ht="4.5" customHeight="1" outlineLevel="1">
      <c r="A41" s="48"/>
      <c r="B41" s="47"/>
      <c r="C41" s="49"/>
      <c r="D41" s="153"/>
      <c r="E41" s="131"/>
      <c r="F41" s="109"/>
      <c r="G41" s="172"/>
      <c r="H41" s="153"/>
      <c r="I41" s="131"/>
      <c r="J41" s="109"/>
      <c r="K41" s="172"/>
      <c r="L41" s="172"/>
    </row>
    <row r="42" spans="1:13" ht="15" outlineLevel="1">
      <c r="A42" s="56" t="s">
        <v>35</v>
      </c>
      <c r="B42" s="97" t="s">
        <v>157</v>
      </c>
      <c r="C42" s="73"/>
      <c r="D42" s="149"/>
      <c r="E42" s="126">
        <v>0</v>
      </c>
      <c r="F42" s="104" t="s">
        <v>19</v>
      </c>
      <c r="G42" s="159">
        <f>E42*D42</f>
        <v>0</v>
      </c>
      <c r="H42" s="149"/>
      <c r="I42" s="126">
        <f>E42</f>
        <v>0</v>
      </c>
      <c r="J42" s="104" t="s">
        <v>23</v>
      </c>
      <c r="K42" s="159">
        <f>I42*H42</f>
        <v>0</v>
      </c>
      <c r="L42" s="184">
        <f>K42+G42</f>
        <v>0</v>
      </c>
      <c r="M42" s="1"/>
    </row>
    <row r="43" spans="1:13" ht="15" outlineLevel="1">
      <c r="A43" s="58" t="s">
        <v>97</v>
      </c>
      <c r="B43" s="59" t="s">
        <v>90</v>
      </c>
      <c r="C43" s="60"/>
      <c r="D43" s="150"/>
      <c r="E43" s="127">
        <v>0</v>
      </c>
      <c r="F43" s="105" t="s">
        <v>19</v>
      </c>
      <c r="G43" s="154">
        <f>E43*D43</f>
        <v>0</v>
      </c>
      <c r="H43" s="150"/>
      <c r="I43" s="127">
        <f>E43</f>
        <v>0</v>
      </c>
      <c r="J43" s="105" t="s">
        <v>19</v>
      </c>
      <c r="K43" s="154">
        <f>I43*H43</f>
        <v>0</v>
      </c>
      <c r="L43" s="185">
        <f>K43+G43</f>
        <v>0</v>
      </c>
      <c r="M43" s="1"/>
    </row>
    <row r="44" spans="1:13" ht="15" outlineLevel="1">
      <c r="A44" s="58" t="s">
        <v>98</v>
      </c>
      <c r="B44" s="59" t="s">
        <v>93</v>
      </c>
      <c r="C44" s="60"/>
      <c r="D44" s="150"/>
      <c r="E44" s="127">
        <v>0</v>
      </c>
      <c r="F44" s="105" t="s">
        <v>19</v>
      </c>
      <c r="G44" s="154">
        <f>E44*D44</f>
        <v>0</v>
      </c>
      <c r="H44" s="150"/>
      <c r="I44" s="127">
        <f>E44</f>
        <v>0</v>
      </c>
      <c r="J44" s="105" t="s">
        <v>23</v>
      </c>
      <c r="K44" s="154">
        <f>I44*H44</f>
        <v>0</v>
      </c>
      <c r="L44" s="185">
        <f>K44+G44</f>
        <v>0</v>
      </c>
      <c r="M44" s="1"/>
    </row>
    <row r="45" spans="1:13" ht="15" outlineLevel="1">
      <c r="A45" s="61" t="s">
        <v>99</v>
      </c>
      <c r="B45" s="62" t="s">
        <v>94</v>
      </c>
      <c r="C45" s="63"/>
      <c r="D45" s="151"/>
      <c r="E45" s="128">
        <v>0</v>
      </c>
      <c r="F45" s="106" t="s">
        <v>19</v>
      </c>
      <c r="G45" s="155">
        <f>E45*D45</f>
        <v>0</v>
      </c>
      <c r="H45" s="151"/>
      <c r="I45" s="128">
        <f>E45</f>
        <v>0</v>
      </c>
      <c r="J45" s="106" t="s">
        <v>23</v>
      </c>
      <c r="K45" s="155">
        <f>I45*H45</f>
        <v>0</v>
      </c>
      <c r="L45" s="186">
        <f>K45+G45</f>
        <v>0</v>
      </c>
      <c r="M45" s="1"/>
    </row>
    <row r="46" spans="1:13" ht="4.5" customHeight="1" outlineLevel="1">
      <c r="A46" s="64"/>
      <c r="B46" s="59"/>
      <c r="C46" s="60"/>
      <c r="D46" s="150"/>
      <c r="E46" s="127"/>
      <c r="F46" s="105"/>
      <c r="G46" s="154"/>
      <c r="H46" s="150"/>
      <c r="I46" s="127"/>
      <c r="J46" s="105"/>
      <c r="K46" s="154"/>
      <c r="L46" s="154"/>
      <c r="M46" s="1"/>
    </row>
    <row r="47" spans="1:13" ht="15" outlineLevel="1">
      <c r="A47" s="56" t="s">
        <v>37</v>
      </c>
      <c r="B47" s="97" t="s">
        <v>158</v>
      </c>
      <c r="C47" s="73"/>
      <c r="D47" s="149"/>
      <c r="E47" s="126">
        <v>0</v>
      </c>
      <c r="F47" s="104" t="s">
        <v>19</v>
      </c>
      <c r="G47" s="159">
        <f>E47*D47</f>
        <v>0</v>
      </c>
      <c r="H47" s="149"/>
      <c r="I47" s="126">
        <f>E47</f>
        <v>0</v>
      </c>
      <c r="J47" s="104" t="s">
        <v>19</v>
      </c>
      <c r="K47" s="159">
        <f>I47*H47</f>
        <v>0</v>
      </c>
      <c r="L47" s="184">
        <f>K47+G47</f>
        <v>0</v>
      </c>
      <c r="M47" s="1"/>
    </row>
    <row r="48" spans="1:13" ht="15" outlineLevel="1">
      <c r="A48" s="58" t="s">
        <v>89</v>
      </c>
      <c r="B48" s="59" t="s">
        <v>90</v>
      </c>
      <c r="C48" s="60"/>
      <c r="D48" s="150"/>
      <c r="E48" s="127">
        <v>0</v>
      </c>
      <c r="F48" s="105" t="s">
        <v>19</v>
      </c>
      <c r="G48" s="154">
        <f>E48*D48</f>
        <v>0</v>
      </c>
      <c r="H48" s="150"/>
      <c r="I48" s="127">
        <f>E48</f>
        <v>0</v>
      </c>
      <c r="J48" s="105" t="s">
        <v>19</v>
      </c>
      <c r="K48" s="154">
        <f>I48*H48</f>
        <v>0</v>
      </c>
      <c r="L48" s="185">
        <f>K48+G48</f>
        <v>0</v>
      </c>
      <c r="M48" s="1"/>
    </row>
    <row r="49" spans="1:13" ht="15" outlineLevel="1">
      <c r="A49" s="58" t="s">
        <v>91</v>
      </c>
      <c r="B49" s="59" t="s">
        <v>93</v>
      </c>
      <c r="C49" s="60"/>
      <c r="D49" s="150"/>
      <c r="E49" s="127">
        <v>0</v>
      </c>
      <c r="F49" s="105" t="s">
        <v>19</v>
      </c>
      <c r="G49" s="154">
        <f>E49*D49</f>
        <v>0</v>
      </c>
      <c r="H49" s="150"/>
      <c r="I49" s="127">
        <f>E49</f>
        <v>0</v>
      </c>
      <c r="J49" s="105" t="s">
        <v>23</v>
      </c>
      <c r="K49" s="154">
        <f>I49*H49</f>
        <v>0</v>
      </c>
      <c r="L49" s="185">
        <f>K49+G49</f>
        <v>0</v>
      </c>
      <c r="M49" s="1"/>
    </row>
    <row r="50" spans="1:13" ht="15" outlineLevel="1">
      <c r="A50" s="61" t="s">
        <v>92</v>
      </c>
      <c r="B50" s="62" t="s">
        <v>94</v>
      </c>
      <c r="C50" s="63"/>
      <c r="D50" s="151"/>
      <c r="E50" s="128">
        <v>0</v>
      </c>
      <c r="F50" s="106" t="s">
        <v>19</v>
      </c>
      <c r="G50" s="155">
        <f>E50*D50</f>
        <v>0</v>
      </c>
      <c r="H50" s="151"/>
      <c r="I50" s="128">
        <f>E50</f>
        <v>0</v>
      </c>
      <c r="J50" s="106" t="s">
        <v>23</v>
      </c>
      <c r="K50" s="155">
        <f>I50*H50</f>
        <v>0</v>
      </c>
      <c r="L50" s="186">
        <f>K50+G50</f>
        <v>0</v>
      </c>
      <c r="M50" s="1"/>
    </row>
    <row r="51" spans="1:13" ht="4.5" customHeight="1" outlineLevel="1">
      <c r="A51" s="64"/>
      <c r="B51" s="59"/>
      <c r="C51" s="60"/>
      <c r="D51" s="150"/>
      <c r="E51" s="127"/>
      <c r="F51" s="105"/>
      <c r="G51" s="154"/>
      <c r="H51" s="150"/>
      <c r="I51" s="127"/>
      <c r="J51" s="105"/>
      <c r="K51" s="154"/>
      <c r="L51" s="154"/>
      <c r="M51" s="1"/>
    </row>
    <row r="52" spans="1:13" ht="15" outlineLevel="1">
      <c r="A52" s="56" t="s">
        <v>38</v>
      </c>
      <c r="B52" s="66" t="s">
        <v>113</v>
      </c>
      <c r="C52" s="73"/>
      <c r="D52" s="149"/>
      <c r="E52" s="126">
        <v>1</v>
      </c>
      <c r="F52" s="104" t="s">
        <v>19</v>
      </c>
      <c r="G52" s="159">
        <f>E52*D52</f>
        <v>0</v>
      </c>
      <c r="H52" s="149"/>
      <c r="I52" s="126">
        <v>1</v>
      </c>
      <c r="J52" s="104" t="s">
        <v>19</v>
      </c>
      <c r="K52" s="159">
        <f>I52*H52</f>
        <v>0</v>
      </c>
      <c r="L52" s="184">
        <f>K52+G52</f>
        <v>0</v>
      </c>
      <c r="M52" s="1"/>
    </row>
    <row r="53" spans="1:13" ht="15" outlineLevel="1">
      <c r="A53" s="58" t="s">
        <v>103</v>
      </c>
      <c r="B53" s="59" t="s">
        <v>48</v>
      </c>
      <c r="C53" s="60"/>
      <c r="D53" s="154"/>
      <c r="E53" s="127">
        <v>1</v>
      </c>
      <c r="F53" s="105" t="s">
        <v>19</v>
      </c>
      <c r="G53" s="154">
        <f>E53*D53</f>
        <v>0</v>
      </c>
      <c r="H53" s="150"/>
      <c r="I53" s="127">
        <f>E53</f>
        <v>1</v>
      </c>
      <c r="J53" s="105" t="s">
        <v>19</v>
      </c>
      <c r="K53" s="154">
        <f>I53*H53</f>
        <v>0</v>
      </c>
      <c r="L53" s="185">
        <f>K53+G53</f>
        <v>0</v>
      </c>
      <c r="M53" s="1"/>
    </row>
    <row r="54" spans="1:13" ht="15" outlineLevel="1">
      <c r="A54" s="61" t="s">
        <v>104</v>
      </c>
      <c r="B54" s="62" t="s">
        <v>102</v>
      </c>
      <c r="C54" s="63"/>
      <c r="D54" s="155"/>
      <c r="E54" s="128">
        <v>1</v>
      </c>
      <c r="F54" s="106" t="s">
        <v>19</v>
      </c>
      <c r="G54" s="155">
        <f>E54*D54</f>
        <v>0</v>
      </c>
      <c r="H54" s="151"/>
      <c r="I54" s="128">
        <f>E54</f>
        <v>1</v>
      </c>
      <c r="J54" s="106" t="s">
        <v>19</v>
      </c>
      <c r="K54" s="155">
        <f>I54*H54</f>
        <v>0</v>
      </c>
      <c r="L54" s="186">
        <f>K54+G54</f>
        <v>0</v>
      </c>
      <c r="M54" s="1"/>
    </row>
    <row r="55" spans="1:13" ht="4.5" customHeight="1" outlineLevel="1">
      <c r="A55" s="64"/>
      <c r="B55" s="59"/>
      <c r="C55" s="60"/>
      <c r="D55" s="154"/>
      <c r="E55" s="127"/>
      <c r="F55" s="105"/>
      <c r="G55" s="154"/>
      <c r="H55" s="150"/>
      <c r="I55" s="127"/>
      <c r="J55" s="105"/>
      <c r="K55" s="154"/>
      <c r="L55" s="154"/>
      <c r="M55" s="1"/>
    </row>
    <row r="56" spans="1:13" ht="15" outlineLevel="1">
      <c r="A56" s="56" t="s">
        <v>39</v>
      </c>
      <c r="B56" s="66" t="s">
        <v>174</v>
      </c>
      <c r="C56" s="73"/>
      <c r="D56" s="149"/>
      <c r="E56" s="126">
        <v>0</v>
      </c>
      <c r="F56" s="104" t="s">
        <v>19</v>
      </c>
      <c r="G56" s="159">
        <f>E56*D56</f>
        <v>0</v>
      </c>
      <c r="H56" s="149"/>
      <c r="I56" s="126">
        <f>E56</f>
        <v>0</v>
      </c>
      <c r="J56" s="104" t="s">
        <v>19</v>
      </c>
      <c r="K56" s="159">
        <f>I56*H56</f>
        <v>0</v>
      </c>
      <c r="L56" s="184">
        <f>K56+G56</f>
        <v>0</v>
      </c>
      <c r="M56" s="1"/>
    </row>
    <row r="57" spans="1:13" ht="15" outlineLevel="1">
      <c r="A57" s="58" t="s">
        <v>100</v>
      </c>
      <c r="B57" s="59" t="s">
        <v>48</v>
      </c>
      <c r="C57" s="60"/>
      <c r="D57" s="154"/>
      <c r="E57" s="127">
        <v>0</v>
      </c>
      <c r="F57" s="105" t="s">
        <v>19</v>
      </c>
      <c r="G57" s="154">
        <f>E57*D57</f>
        <v>0</v>
      </c>
      <c r="H57" s="150"/>
      <c r="I57" s="127">
        <f>E57</f>
        <v>0</v>
      </c>
      <c r="J57" s="105" t="s">
        <v>19</v>
      </c>
      <c r="K57" s="154">
        <f>I57*H57</f>
        <v>0</v>
      </c>
      <c r="L57" s="185">
        <f>K57+G57</f>
        <v>0</v>
      </c>
      <c r="M57" s="1"/>
    </row>
    <row r="58" spans="1:13" ht="15" outlineLevel="1">
      <c r="A58" s="61" t="s">
        <v>101</v>
      </c>
      <c r="B58" s="62" t="s">
        <v>102</v>
      </c>
      <c r="C58" s="63"/>
      <c r="D58" s="155"/>
      <c r="E58" s="128">
        <v>0</v>
      </c>
      <c r="F58" s="106" t="s">
        <v>19</v>
      </c>
      <c r="G58" s="155">
        <f>E58*D58</f>
        <v>0</v>
      </c>
      <c r="H58" s="151"/>
      <c r="I58" s="128">
        <f>E58</f>
        <v>0</v>
      </c>
      <c r="J58" s="106" t="s">
        <v>19</v>
      </c>
      <c r="K58" s="155">
        <f>I58*H58</f>
        <v>0</v>
      </c>
      <c r="L58" s="186">
        <f>K58+G58</f>
        <v>0</v>
      </c>
      <c r="M58" s="1"/>
    </row>
    <row r="59" spans="1:13" ht="4.5" customHeight="1" outlineLevel="1">
      <c r="A59" s="64"/>
      <c r="B59" s="59"/>
      <c r="C59" s="60"/>
      <c r="D59" s="154"/>
      <c r="E59" s="127"/>
      <c r="F59" s="105"/>
      <c r="G59" s="154"/>
      <c r="H59" s="150"/>
      <c r="I59" s="127"/>
      <c r="J59" s="105"/>
      <c r="K59" s="154"/>
      <c r="L59" s="154"/>
      <c r="M59" s="1"/>
    </row>
    <row r="60" spans="1:13" ht="15" outlineLevel="1">
      <c r="A60" s="69" t="s">
        <v>40</v>
      </c>
      <c r="B60" s="75" t="s">
        <v>161</v>
      </c>
      <c r="C60" s="71"/>
      <c r="D60" s="147"/>
      <c r="E60" s="124">
        <v>0</v>
      </c>
      <c r="F60" s="102" t="s">
        <v>19</v>
      </c>
      <c r="G60" s="169">
        <f>E60*D60</f>
        <v>0</v>
      </c>
      <c r="H60" s="147"/>
      <c r="I60" s="124">
        <f>E60</f>
        <v>0</v>
      </c>
      <c r="J60" s="102" t="s">
        <v>19</v>
      </c>
      <c r="K60" s="169">
        <f>I60*H60</f>
        <v>0</v>
      </c>
      <c r="L60" s="183">
        <f>K60+G60</f>
        <v>0</v>
      </c>
      <c r="M60" s="1"/>
    </row>
    <row r="61" spans="1:13" ht="4.5" customHeight="1" outlineLevel="1">
      <c r="A61" s="10"/>
      <c r="B61" s="27"/>
      <c r="C61" s="26"/>
      <c r="D61" s="146"/>
      <c r="E61" s="129"/>
      <c r="F61" s="107"/>
      <c r="G61" s="154"/>
      <c r="H61" s="146"/>
      <c r="I61" s="129"/>
      <c r="J61" s="107"/>
      <c r="K61" s="154"/>
      <c r="L61" s="154"/>
      <c r="M61" s="1"/>
    </row>
    <row r="62" spans="1:13" ht="15" outlineLevel="1">
      <c r="A62" s="69" t="s">
        <v>41</v>
      </c>
      <c r="B62" s="75" t="s">
        <v>162</v>
      </c>
      <c r="C62" s="71"/>
      <c r="D62" s="147"/>
      <c r="E62" s="124">
        <v>0</v>
      </c>
      <c r="F62" s="102" t="s">
        <v>19</v>
      </c>
      <c r="G62" s="169">
        <f>E62*D62</f>
        <v>0</v>
      </c>
      <c r="H62" s="147"/>
      <c r="I62" s="124">
        <f>E62</f>
        <v>0</v>
      </c>
      <c r="J62" s="102" t="s">
        <v>19</v>
      </c>
      <c r="K62" s="169">
        <f>I62*H62</f>
        <v>0</v>
      </c>
      <c r="L62" s="183">
        <f>K62+G62</f>
        <v>0</v>
      </c>
      <c r="M62" s="1"/>
    </row>
    <row r="63" spans="1:13" ht="4.5" customHeight="1" outlineLevel="1">
      <c r="A63" s="10"/>
      <c r="B63" s="27"/>
      <c r="C63" s="26"/>
      <c r="D63" s="146"/>
      <c r="E63" s="129"/>
      <c r="F63" s="107"/>
      <c r="G63" s="154"/>
      <c r="H63" s="146"/>
      <c r="I63" s="129"/>
      <c r="J63" s="107"/>
      <c r="K63" s="154"/>
      <c r="L63" s="154"/>
      <c r="M63" s="1"/>
    </row>
    <row r="64" spans="1:13" ht="15" outlineLevel="1">
      <c r="A64" s="69" t="s">
        <v>42</v>
      </c>
      <c r="B64" s="75" t="s">
        <v>163</v>
      </c>
      <c r="C64" s="71"/>
      <c r="D64" s="147"/>
      <c r="E64" s="124">
        <v>0</v>
      </c>
      <c r="F64" s="102" t="s">
        <v>19</v>
      </c>
      <c r="G64" s="169">
        <f>E64*D64</f>
        <v>0</v>
      </c>
      <c r="H64" s="147"/>
      <c r="I64" s="124">
        <f>E64</f>
        <v>0</v>
      </c>
      <c r="J64" s="102" t="s">
        <v>19</v>
      </c>
      <c r="K64" s="169">
        <f>I64*H64</f>
        <v>0</v>
      </c>
      <c r="L64" s="183">
        <f>K64+G64</f>
        <v>0</v>
      </c>
      <c r="M64" s="1"/>
    </row>
    <row r="65" spans="1:13" ht="4.5" customHeight="1" outlineLevel="1">
      <c r="A65" s="10" t="s">
        <v>4</v>
      </c>
      <c r="B65" s="27"/>
      <c r="C65" s="26"/>
      <c r="D65" s="146"/>
      <c r="E65" s="129"/>
      <c r="F65" s="107"/>
      <c r="G65" s="154"/>
      <c r="H65" s="146"/>
      <c r="I65" s="129"/>
      <c r="J65" s="107"/>
      <c r="K65" s="154"/>
      <c r="L65" s="154"/>
      <c r="M65" s="1"/>
    </row>
    <row r="66" spans="1:13" ht="15" outlineLevel="1">
      <c r="A66" s="69" t="s">
        <v>43</v>
      </c>
      <c r="B66" s="75" t="s">
        <v>163</v>
      </c>
      <c r="C66" s="71"/>
      <c r="D66" s="147"/>
      <c r="E66" s="124">
        <v>0</v>
      </c>
      <c r="F66" s="102" t="s">
        <v>19</v>
      </c>
      <c r="G66" s="169">
        <f>E66*D66</f>
        <v>0</v>
      </c>
      <c r="H66" s="147"/>
      <c r="I66" s="124">
        <f>E66</f>
        <v>0</v>
      </c>
      <c r="J66" s="102" t="s">
        <v>19</v>
      </c>
      <c r="K66" s="169">
        <f>I66*H66</f>
        <v>0</v>
      </c>
      <c r="L66" s="183">
        <f>K66+G66</f>
        <v>0</v>
      </c>
      <c r="M66" s="1"/>
    </row>
    <row r="67" spans="1:15" ht="4.5" customHeight="1" outlineLevel="1">
      <c r="A67" s="10" t="s">
        <v>4</v>
      </c>
      <c r="B67" s="27"/>
      <c r="C67" s="26"/>
      <c r="D67" s="146"/>
      <c r="E67" s="129"/>
      <c r="F67" s="107"/>
      <c r="G67" s="154"/>
      <c r="H67" s="146"/>
      <c r="I67" s="129"/>
      <c r="J67" s="107"/>
      <c r="K67" s="154"/>
      <c r="L67" s="154"/>
      <c r="M67" s="1"/>
      <c r="N67" s="88"/>
      <c r="O67" s="88"/>
    </row>
    <row r="68" spans="1:18" ht="15.75" customHeight="1" outlineLevel="1">
      <c r="A68" s="69" t="s">
        <v>49</v>
      </c>
      <c r="B68" s="75" t="s">
        <v>164</v>
      </c>
      <c r="C68" s="71"/>
      <c r="D68" s="147"/>
      <c r="E68" s="124">
        <v>0</v>
      </c>
      <c r="F68" s="102" t="s">
        <v>19</v>
      </c>
      <c r="G68" s="169">
        <f>E68*D68</f>
        <v>0</v>
      </c>
      <c r="H68" s="147"/>
      <c r="I68" s="124">
        <f>E68</f>
        <v>0</v>
      </c>
      <c r="J68" s="102" t="s">
        <v>19</v>
      </c>
      <c r="K68" s="169">
        <f>I68*H68</f>
        <v>0</v>
      </c>
      <c r="L68" s="183">
        <f>K68+G68</f>
        <v>0</v>
      </c>
      <c r="M68" s="1"/>
      <c r="Q68" s="37"/>
      <c r="R68" s="37"/>
    </row>
    <row r="69" spans="1:15" ht="4.5" customHeight="1" outlineLevel="1">
      <c r="A69" s="10"/>
      <c r="B69" s="27"/>
      <c r="C69" s="26"/>
      <c r="D69" s="146"/>
      <c r="E69" s="129"/>
      <c r="F69" s="107"/>
      <c r="G69" s="154"/>
      <c r="H69" s="146"/>
      <c r="I69" s="129"/>
      <c r="J69" s="107"/>
      <c r="K69" s="154"/>
      <c r="L69" s="154"/>
      <c r="M69" s="1"/>
      <c r="N69" s="88"/>
      <c r="O69" s="88"/>
    </row>
    <row r="70" spans="1:18" ht="15.75" customHeight="1" outlineLevel="1">
      <c r="A70" s="69" t="s">
        <v>49</v>
      </c>
      <c r="B70" s="75" t="s">
        <v>165</v>
      </c>
      <c r="C70" s="71"/>
      <c r="D70" s="147"/>
      <c r="E70" s="124">
        <v>0</v>
      </c>
      <c r="F70" s="102" t="s">
        <v>19</v>
      </c>
      <c r="G70" s="169">
        <f>E70*D70</f>
        <v>0</v>
      </c>
      <c r="H70" s="147"/>
      <c r="I70" s="124">
        <f>E70</f>
        <v>0</v>
      </c>
      <c r="J70" s="102" t="s">
        <v>19</v>
      </c>
      <c r="K70" s="169">
        <f>I70*H70</f>
        <v>0</v>
      </c>
      <c r="L70" s="183">
        <f>K70+G70</f>
        <v>0</v>
      </c>
      <c r="M70" s="1"/>
      <c r="Q70" s="37"/>
      <c r="R70" s="37"/>
    </row>
    <row r="71" spans="1:13" ht="4.5" customHeight="1" outlineLevel="1">
      <c r="A71" s="10"/>
      <c r="B71" s="27"/>
      <c r="C71" s="26"/>
      <c r="D71" s="146"/>
      <c r="E71" s="129"/>
      <c r="F71" s="107"/>
      <c r="G71" s="154"/>
      <c r="H71" s="146"/>
      <c r="I71" s="129"/>
      <c r="J71" s="107"/>
      <c r="K71" s="154"/>
      <c r="L71" s="154"/>
      <c r="M71" s="1"/>
    </row>
    <row r="72" spans="1:13" ht="15.75" customHeight="1" outlineLevel="1">
      <c r="A72" s="74" t="s">
        <v>50</v>
      </c>
      <c r="B72" s="75" t="s">
        <v>166</v>
      </c>
      <c r="C72" s="87"/>
      <c r="D72" s="156"/>
      <c r="E72" s="132">
        <v>0</v>
      </c>
      <c r="F72" s="110" t="s">
        <v>19</v>
      </c>
      <c r="G72" s="173">
        <f>E72*D72</f>
        <v>0</v>
      </c>
      <c r="H72" s="156"/>
      <c r="I72" s="124">
        <f>E72</f>
        <v>0</v>
      </c>
      <c r="J72" s="110" t="s">
        <v>19</v>
      </c>
      <c r="K72" s="173">
        <f>I72*H72</f>
        <v>0</v>
      </c>
      <c r="L72" s="188">
        <f>K72+G72</f>
        <v>0</v>
      </c>
      <c r="M72" s="1"/>
    </row>
    <row r="73" spans="1:13" ht="4.5" customHeight="1" outlineLevel="1">
      <c r="A73" s="10"/>
      <c r="B73" s="27"/>
      <c r="C73" s="26"/>
      <c r="D73" s="146"/>
      <c r="E73" s="129"/>
      <c r="F73" s="107"/>
      <c r="G73" s="154"/>
      <c r="H73" s="146"/>
      <c r="I73" s="129"/>
      <c r="J73" s="107"/>
      <c r="K73" s="154"/>
      <c r="L73" s="154"/>
      <c r="M73" s="1"/>
    </row>
    <row r="74" spans="1:13" ht="15.75" customHeight="1" outlineLevel="1">
      <c r="A74" s="74" t="s">
        <v>114</v>
      </c>
      <c r="B74" s="75" t="s">
        <v>167</v>
      </c>
      <c r="C74" s="87"/>
      <c r="D74" s="156"/>
      <c r="E74" s="132">
        <v>0</v>
      </c>
      <c r="F74" s="110" t="s">
        <v>19</v>
      </c>
      <c r="G74" s="173">
        <f>E74*D74</f>
        <v>0</v>
      </c>
      <c r="H74" s="156"/>
      <c r="I74" s="124">
        <f>E74</f>
        <v>0</v>
      </c>
      <c r="J74" s="110" t="s">
        <v>19</v>
      </c>
      <c r="K74" s="173">
        <f>I74*H74</f>
        <v>0</v>
      </c>
      <c r="L74" s="188">
        <f>K74+G74</f>
        <v>0</v>
      </c>
      <c r="M74" s="1"/>
    </row>
    <row r="75" spans="1:13" ht="4.5" customHeight="1" outlineLevel="1">
      <c r="A75" s="10"/>
      <c r="B75" s="27"/>
      <c r="C75" s="26"/>
      <c r="D75" s="146"/>
      <c r="E75" s="129"/>
      <c r="F75" s="107"/>
      <c r="G75" s="154"/>
      <c r="H75" s="146"/>
      <c r="I75" s="129"/>
      <c r="J75" s="107"/>
      <c r="K75" s="154"/>
      <c r="L75" s="154"/>
      <c r="M75" s="1"/>
    </row>
    <row r="76" spans="1:13" ht="15" outlineLevel="1">
      <c r="A76" s="74" t="s">
        <v>129</v>
      </c>
      <c r="B76" s="75" t="s">
        <v>130</v>
      </c>
      <c r="C76" s="87"/>
      <c r="D76" s="156"/>
      <c r="E76" s="132">
        <v>1</v>
      </c>
      <c r="F76" s="110" t="s">
        <v>19</v>
      </c>
      <c r="G76" s="173">
        <f>E76*D76</f>
        <v>0</v>
      </c>
      <c r="H76" s="156"/>
      <c r="I76" s="132">
        <f>E76</f>
        <v>1</v>
      </c>
      <c r="J76" s="110" t="s">
        <v>19</v>
      </c>
      <c r="K76" s="173">
        <f>I76*H76</f>
        <v>0</v>
      </c>
      <c r="L76" s="188">
        <f>K76+G76</f>
        <v>0</v>
      </c>
      <c r="M76" s="1"/>
    </row>
    <row r="77" spans="1:13" ht="16.5" thickBot="1">
      <c r="A77" s="24"/>
      <c r="B77" s="25" t="s">
        <v>9</v>
      </c>
      <c r="C77" s="24"/>
      <c r="D77" s="157"/>
      <c r="E77" s="133"/>
      <c r="F77" s="111"/>
      <c r="G77" s="174">
        <f>SUM(G8:G76)</f>
        <v>0</v>
      </c>
      <c r="H77" s="174"/>
      <c r="I77" s="133"/>
      <c r="J77" s="111"/>
      <c r="K77" s="174">
        <f>SUM(K8:K76)</f>
        <v>0</v>
      </c>
      <c r="L77" s="174">
        <f>SUM(L8:L76)</f>
        <v>0</v>
      </c>
      <c r="M77" s="1"/>
    </row>
    <row r="78" spans="1:13" ht="16.5" thickTop="1">
      <c r="A78" s="21"/>
      <c r="B78" s="2"/>
      <c r="C78" s="2"/>
      <c r="D78" s="145"/>
      <c r="E78" s="123"/>
      <c r="F78" s="101"/>
      <c r="G78" s="168"/>
      <c r="H78" s="145"/>
      <c r="I78" s="123"/>
      <c r="J78" s="101"/>
      <c r="K78" s="168"/>
      <c r="L78" s="168"/>
      <c r="M78" s="1"/>
    </row>
    <row r="79" spans="1:13" ht="15">
      <c r="A79" s="22"/>
      <c r="B79" s="9" t="s">
        <v>152</v>
      </c>
      <c r="C79" s="23"/>
      <c r="D79" s="146"/>
      <c r="E79" s="120"/>
      <c r="F79" s="98"/>
      <c r="G79" s="154"/>
      <c r="H79" s="146"/>
      <c r="I79" s="120"/>
      <c r="J79" s="98"/>
      <c r="K79" s="154"/>
      <c r="L79" s="154"/>
      <c r="M79" s="1"/>
    </row>
    <row r="80" spans="1:18" s="67" customFormat="1" ht="15" outlineLevel="1">
      <c r="A80" s="56" t="s">
        <v>11</v>
      </c>
      <c r="B80" s="90" t="s">
        <v>151</v>
      </c>
      <c r="C80" s="76"/>
      <c r="D80" s="158"/>
      <c r="E80" s="134"/>
      <c r="F80" s="112"/>
      <c r="G80" s="175"/>
      <c r="H80" s="158"/>
      <c r="I80" s="134"/>
      <c r="J80" s="112"/>
      <c r="K80" s="175"/>
      <c r="L80" s="189"/>
      <c r="P80" s="92" t="s">
        <v>146</v>
      </c>
      <c r="R80" s="92"/>
    </row>
    <row r="81" spans="1:18" ht="15" outlineLevel="1">
      <c r="A81" s="58" t="s">
        <v>138</v>
      </c>
      <c r="B81" s="77" t="s">
        <v>131</v>
      </c>
      <c r="C81" s="60" t="s">
        <v>149</v>
      </c>
      <c r="D81" s="150"/>
      <c r="E81" s="127">
        <v>1</v>
      </c>
      <c r="F81" s="105" t="s">
        <v>19</v>
      </c>
      <c r="G81" s="154">
        <f aca="true" t="shared" si="0" ref="G81:G88">E81*D81</f>
        <v>0</v>
      </c>
      <c r="H81" s="150"/>
      <c r="I81" s="127">
        <v>1</v>
      </c>
      <c r="J81" s="105" t="s">
        <v>19</v>
      </c>
      <c r="K81" s="154">
        <f aca="true" t="shared" si="1" ref="K81:K88">I81*H81</f>
        <v>0</v>
      </c>
      <c r="L81" s="185">
        <f aca="true" t="shared" si="2" ref="L81:L88">K81+G81</f>
        <v>0</v>
      </c>
      <c r="M81" s="1"/>
      <c r="N81" s="1" t="s">
        <v>178</v>
      </c>
      <c r="P81" s="91"/>
      <c r="R81" s="34"/>
    </row>
    <row r="82" spans="1:18" ht="15" outlineLevel="1">
      <c r="A82" s="58" t="s">
        <v>110</v>
      </c>
      <c r="B82" s="77" t="s">
        <v>132</v>
      </c>
      <c r="C82" s="60" t="s">
        <v>149</v>
      </c>
      <c r="D82" s="150"/>
      <c r="E82" s="127">
        <v>1</v>
      </c>
      <c r="F82" s="105" t="s">
        <v>19</v>
      </c>
      <c r="G82" s="154">
        <f t="shared" si="0"/>
        <v>0</v>
      </c>
      <c r="H82" s="150"/>
      <c r="I82" s="127">
        <v>1</v>
      </c>
      <c r="J82" s="105" t="s">
        <v>19</v>
      </c>
      <c r="K82" s="154">
        <f t="shared" si="1"/>
        <v>0</v>
      </c>
      <c r="L82" s="185">
        <f t="shared" si="2"/>
        <v>0</v>
      </c>
      <c r="M82" s="1"/>
      <c r="N82" s="1" t="s">
        <v>178</v>
      </c>
      <c r="P82" s="91"/>
      <c r="R82" s="34"/>
    </row>
    <row r="83" spans="1:18" ht="15" outlineLevel="1">
      <c r="A83" s="58" t="s">
        <v>63</v>
      </c>
      <c r="B83" s="77" t="s">
        <v>133</v>
      </c>
      <c r="C83" s="60" t="s">
        <v>149</v>
      </c>
      <c r="D83" s="150"/>
      <c r="E83" s="127">
        <v>2</v>
      </c>
      <c r="F83" s="105" t="s">
        <v>19</v>
      </c>
      <c r="G83" s="154">
        <f t="shared" si="0"/>
        <v>0</v>
      </c>
      <c r="H83" s="150"/>
      <c r="I83" s="127">
        <v>2</v>
      </c>
      <c r="J83" s="105" t="s">
        <v>19</v>
      </c>
      <c r="K83" s="154">
        <f t="shared" si="1"/>
        <v>0</v>
      </c>
      <c r="L83" s="185">
        <f t="shared" si="2"/>
        <v>0</v>
      </c>
      <c r="M83" s="1"/>
      <c r="N83" s="1" t="s">
        <v>178</v>
      </c>
      <c r="P83" s="91"/>
      <c r="R83" s="34"/>
    </row>
    <row r="84" spans="1:18" ht="15" outlineLevel="1">
      <c r="A84" s="58" t="s">
        <v>106</v>
      </c>
      <c r="B84" s="77" t="s">
        <v>134</v>
      </c>
      <c r="C84" s="60" t="s">
        <v>149</v>
      </c>
      <c r="D84" s="150"/>
      <c r="E84" s="127">
        <v>1</v>
      </c>
      <c r="F84" s="105" t="s">
        <v>19</v>
      </c>
      <c r="G84" s="154">
        <f t="shared" si="0"/>
        <v>0</v>
      </c>
      <c r="H84" s="150"/>
      <c r="I84" s="127">
        <v>2</v>
      </c>
      <c r="J84" s="105" t="s">
        <v>19</v>
      </c>
      <c r="K84" s="154">
        <f t="shared" si="1"/>
        <v>0</v>
      </c>
      <c r="L84" s="185">
        <f t="shared" si="2"/>
        <v>0</v>
      </c>
      <c r="M84" s="1"/>
      <c r="N84" s="1" t="s">
        <v>178</v>
      </c>
      <c r="P84" s="91"/>
      <c r="R84" s="34"/>
    </row>
    <row r="85" spans="1:18" ht="15" outlineLevel="1">
      <c r="A85" s="58" t="s">
        <v>107</v>
      </c>
      <c r="B85" s="77" t="s">
        <v>135</v>
      </c>
      <c r="C85" s="60" t="s">
        <v>149</v>
      </c>
      <c r="D85" s="150"/>
      <c r="E85" s="127">
        <v>1</v>
      </c>
      <c r="F85" s="105" t="s">
        <v>19</v>
      </c>
      <c r="G85" s="154">
        <f t="shared" si="0"/>
        <v>0</v>
      </c>
      <c r="H85" s="150"/>
      <c r="I85" s="127">
        <v>1</v>
      </c>
      <c r="J85" s="105" t="s">
        <v>19</v>
      </c>
      <c r="K85" s="154">
        <f t="shared" si="1"/>
        <v>0</v>
      </c>
      <c r="L85" s="185">
        <f t="shared" si="2"/>
        <v>0</v>
      </c>
      <c r="M85" s="1"/>
      <c r="N85" s="1" t="s">
        <v>178</v>
      </c>
      <c r="P85" s="91"/>
      <c r="R85" s="34"/>
    </row>
    <row r="86" spans="1:18" ht="15" outlineLevel="1">
      <c r="A86" s="58" t="s">
        <v>111</v>
      </c>
      <c r="B86" s="77" t="s">
        <v>136</v>
      </c>
      <c r="C86" s="60" t="s">
        <v>149</v>
      </c>
      <c r="D86" s="150"/>
      <c r="E86" s="127">
        <v>4</v>
      </c>
      <c r="F86" s="105" t="s">
        <v>19</v>
      </c>
      <c r="G86" s="154">
        <f t="shared" si="0"/>
        <v>0</v>
      </c>
      <c r="H86" s="150"/>
      <c r="I86" s="127">
        <v>4</v>
      </c>
      <c r="J86" s="105" t="s">
        <v>19</v>
      </c>
      <c r="K86" s="154">
        <f t="shared" si="1"/>
        <v>0</v>
      </c>
      <c r="L86" s="185">
        <f t="shared" si="2"/>
        <v>0</v>
      </c>
      <c r="M86" s="1"/>
      <c r="N86" s="1" t="s">
        <v>178</v>
      </c>
      <c r="P86" s="91"/>
      <c r="R86" s="34"/>
    </row>
    <row r="87" spans="1:18" ht="15" outlineLevel="1">
      <c r="A87" s="58" t="s">
        <v>139</v>
      </c>
      <c r="B87" s="77" t="s">
        <v>177</v>
      </c>
      <c r="C87" s="60" t="s">
        <v>149</v>
      </c>
      <c r="D87" s="150"/>
      <c r="E87" s="127">
        <v>1</v>
      </c>
      <c r="F87" s="105" t="s">
        <v>19</v>
      </c>
      <c r="G87" s="154">
        <f t="shared" si="0"/>
        <v>0</v>
      </c>
      <c r="H87" s="150"/>
      <c r="I87" s="127">
        <v>1</v>
      </c>
      <c r="J87" s="105" t="s">
        <v>19</v>
      </c>
      <c r="K87" s="154">
        <f t="shared" si="1"/>
        <v>0</v>
      </c>
      <c r="L87" s="185">
        <f t="shared" si="2"/>
        <v>0</v>
      </c>
      <c r="M87" s="1"/>
      <c r="N87" s="1" t="s">
        <v>178</v>
      </c>
      <c r="P87" s="91"/>
      <c r="R87" s="34"/>
    </row>
    <row r="88" spans="1:18" ht="15" outlineLevel="1">
      <c r="A88" s="61" t="s">
        <v>140</v>
      </c>
      <c r="B88" s="78" t="s">
        <v>137</v>
      </c>
      <c r="C88" s="63"/>
      <c r="D88" s="151"/>
      <c r="E88" s="128">
        <v>1</v>
      </c>
      <c r="F88" s="106" t="s">
        <v>19</v>
      </c>
      <c r="G88" s="155">
        <f t="shared" si="0"/>
        <v>0</v>
      </c>
      <c r="H88" s="151"/>
      <c r="I88" s="128">
        <v>0</v>
      </c>
      <c r="J88" s="106" t="s">
        <v>19</v>
      </c>
      <c r="K88" s="155">
        <f t="shared" si="1"/>
        <v>0</v>
      </c>
      <c r="L88" s="186">
        <f t="shared" si="2"/>
        <v>0</v>
      </c>
      <c r="M88" s="1"/>
      <c r="N88" s="1" t="s">
        <v>145</v>
      </c>
      <c r="R88" s="34"/>
    </row>
    <row r="89" spans="1:13" ht="4.5" customHeight="1" outlineLevel="1">
      <c r="A89" s="64"/>
      <c r="B89" s="77"/>
      <c r="C89" s="60"/>
      <c r="D89" s="150"/>
      <c r="E89" s="127"/>
      <c r="F89" s="105"/>
      <c r="G89" s="154"/>
      <c r="H89" s="150"/>
      <c r="I89" s="127"/>
      <c r="J89" s="105"/>
      <c r="K89" s="154"/>
      <c r="L89" s="154"/>
      <c r="M89" s="1"/>
    </row>
    <row r="90" spans="1:14" ht="15" outlineLevel="1">
      <c r="A90" s="56" t="s">
        <v>13</v>
      </c>
      <c r="B90" s="79" t="s">
        <v>168</v>
      </c>
      <c r="C90" s="57"/>
      <c r="D90" s="149"/>
      <c r="E90" s="126">
        <v>1</v>
      </c>
      <c r="F90" s="104" t="s">
        <v>19</v>
      </c>
      <c r="G90" s="159">
        <f>E90*D90</f>
        <v>0</v>
      </c>
      <c r="H90" s="149"/>
      <c r="I90" s="126">
        <v>1</v>
      </c>
      <c r="J90" s="104" t="s">
        <v>19</v>
      </c>
      <c r="K90" s="159">
        <f>I90*H90</f>
        <v>0</v>
      </c>
      <c r="L90" s="184">
        <f>K90+G90</f>
        <v>0</v>
      </c>
      <c r="M90" s="1"/>
      <c r="N90" s="1" t="s">
        <v>144</v>
      </c>
    </row>
    <row r="91" spans="1:14" ht="15" outlineLevel="1">
      <c r="A91" s="61" t="s">
        <v>14</v>
      </c>
      <c r="B91" s="78" t="s">
        <v>169</v>
      </c>
      <c r="C91" s="63" t="s">
        <v>148</v>
      </c>
      <c r="D91" s="151"/>
      <c r="E91" s="128">
        <v>1</v>
      </c>
      <c r="F91" s="106" t="s">
        <v>19</v>
      </c>
      <c r="G91" s="155">
        <f>E91*D91</f>
        <v>0</v>
      </c>
      <c r="H91" s="151"/>
      <c r="I91" s="128">
        <v>1</v>
      </c>
      <c r="J91" s="106" t="s">
        <v>19</v>
      </c>
      <c r="K91" s="155">
        <f>I91*H91</f>
        <v>0</v>
      </c>
      <c r="L91" s="186">
        <f>K91+G91</f>
        <v>0</v>
      </c>
      <c r="M91" s="1"/>
      <c r="N91" s="1" t="s">
        <v>144</v>
      </c>
    </row>
    <row r="92" spans="1:13" ht="16.5" thickBot="1">
      <c r="A92" s="28"/>
      <c r="B92" s="25" t="s">
        <v>9</v>
      </c>
      <c r="C92" s="24"/>
      <c r="D92" s="157"/>
      <c r="E92" s="133"/>
      <c r="F92" s="111"/>
      <c r="G92" s="174">
        <f>SUM(G80:G91)</f>
        <v>0</v>
      </c>
      <c r="H92" s="174"/>
      <c r="I92" s="133"/>
      <c r="J92" s="111"/>
      <c r="K92" s="174">
        <f>SUM(K80:K91)</f>
        <v>0</v>
      </c>
      <c r="L92" s="174">
        <f>SUM(L80:L91)</f>
        <v>0</v>
      </c>
      <c r="M92" s="1"/>
    </row>
    <row r="93" spans="1:13" s="5" customFormat="1" ht="16.5" thickTop="1">
      <c r="A93" s="22"/>
      <c r="B93" s="4"/>
      <c r="C93" s="4"/>
      <c r="D93" s="146"/>
      <c r="E93" s="120"/>
      <c r="F93" s="98"/>
      <c r="G93" s="176"/>
      <c r="H93" s="146"/>
      <c r="I93" s="120"/>
      <c r="J93" s="98"/>
      <c r="K93" s="176"/>
      <c r="L93" s="176"/>
      <c r="M93" s="1"/>
    </row>
    <row r="94" spans="1:13" s="5" customFormat="1" ht="15">
      <c r="A94" s="22"/>
      <c r="B94" s="14" t="s">
        <v>28</v>
      </c>
      <c r="C94" s="14"/>
      <c r="D94" s="146"/>
      <c r="E94" s="120"/>
      <c r="F94" s="98"/>
      <c r="G94" s="176"/>
      <c r="H94" s="146"/>
      <c r="I94" s="120"/>
      <c r="J94" s="98"/>
      <c r="K94" s="176"/>
      <c r="L94" s="176"/>
      <c r="M94" s="1"/>
    </row>
    <row r="95" spans="1:14" ht="15" outlineLevel="1">
      <c r="A95" s="56" t="s">
        <v>11</v>
      </c>
      <c r="B95" s="79" t="s">
        <v>147</v>
      </c>
      <c r="C95" s="81"/>
      <c r="D95" s="159"/>
      <c r="E95" s="135">
        <v>1</v>
      </c>
      <c r="F95" s="113" t="s">
        <v>19</v>
      </c>
      <c r="G95" s="159">
        <f aca="true" t="shared" si="3" ref="G95:G126">E95*D95</f>
        <v>0</v>
      </c>
      <c r="H95" s="159"/>
      <c r="I95" s="135">
        <v>1</v>
      </c>
      <c r="J95" s="113" t="s">
        <v>23</v>
      </c>
      <c r="K95" s="159">
        <f aca="true" t="shared" si="4" ref="K95:K126">I95*H95</f>
        <v>0</v>
      </c>
      <c r="L95" s="184">
        <f aca="true" t="shared" si="5" ref="L95:L126">K95+G95</f>
        <v>0</v>
      </c>
      <c r="M95" s="1"/>
      <c r="N95" s="1" t="s">
        <v>144</v>
      </c>
    </row>
    <row r="96" spans="1:14" ht="15" outlineLevel="1">
      <c r="A96" s="58" t="s">
        <v>57</v>
      </c>
      <c r="B96" s="77" t="s">
        <v>176</v>
      </c>
      <c r="C96" s="82"/>
      <c r="D96" s="150"/>
      <c r="E96" s="127">
        <v>1</v>
      </c>
      <c r="F96" s="105" t="s">
        <v>19</v>
      </c>
      <c r="G96" s="154">
        <f t="shared" si="3"/>
        <v>0</v>
      </c>
      <c r="H96" s="150"/>
      <c r="I96" s="127">
        <v>2</v>
      </c>
      <c r="J96" s="105" t="s">
        <v>19</v>
      </c>
      <c r="K96" s="154">
        <f t="shared" si="4"/>
        <v>0</v>
      </c>
      <c r="L96" s="185">
        <f t="shared" si="5"/>
        <v>0</v>
      </c>
      <c r="M96" s="1"/>
      <c r="N96" s="1" t="s">
        <v>150</v>
      </c>
    </row>
    <row r="97" spans="1:14" ht="15" outlineLevel="1">
      <c r="A97" s="58" t="s">
        <v>110</v>
      </c>
      <c r="B97" s="77" t="s">
        <v>170</v>
      </c>
      <c r="C97" s="82"/>
      <c r="D97" s="150"/>
      <c r="E97" s="127">
        <v>1</v>
      </c>
      <c r="F97" s="105" t="s">
        <v>19</v>
      </c>
      <c r="G97" s="154">
        <f>E97*D97</f>
        <v>0</v>
      </c>
      <c r="H97" s="150"/>
      <c r="I97" s="127">
        <v>1</v>
      </c>
      <c r="J97" s="105" t="s">
        <v>19</v>
      </c>
      <c r="K97" s="154">
        <f>I97*H97</f>
        <v>0</v>
      </c>
      <c r="L97" s="185">
        <f>K97+G97</f>
        <v>0</v>
      </c>
      <c r="M97" s="1"/>
      <c r="N97" s="1" t="s">
        <v>179</v>
      </c>
    </row>
    <row r="98" spans="1:14" ht="15" outlineLevel="1">
      <c r="A98" s="58" t="s">
        <v>63</v>
      </c>
      <c r="B98" s="77" t="s">
        <v>142</v>
      </c>
      <c r="C98" s="82" t="s">
        <v>105</v>
      </c>
      <c r="D98" s="150"/>
      <c r="E98" s="127">
        <v>1</v>
      </c>
      <c r="F98" s="105" t="s">
        <v>19</v>
      </c>
      <c r="G98" s="154">
        <f>E98*D98</f>
        <v>0</v>
      </c>
      <c r="H98" s="150"/>
      <c r="I98" s="127">
        <v>1</v>
      </c>
      <c r="J98" s="105" t="s">
        <v>175</v>
      </c>
      <c r="K98" s="154">
        <f>I98*H98</f>
        <v>0</v>
      </c>
      <c r="L98" s="185">
        <f>K98+G98</f>
        <v>0</v>
      </c>
      <c r="M98" s="1"/>
      <c r="N98" s="1" t="s">
        <v>144</v>
      </c>
    </row>
    <row r="99" spans="1:14" ht="15" outlineLevel="1">
      <c r="A99" s="58" t="s">
        <v>106</v>
      </c>
      <c r="B99" s="77" t="s">
        <v>112</v>
      </c>
      <c r="C99" s="82" t="s">
        <v>143</v>
      </c>
      <c r="D99" s="150"/>
      <c r="E99" s="127">
        <v>1</v>
      </c>
      <c r="F99" s="105" t="s">
        <v>19</v>
      </c>
      <c r="G99" s="154">
        <f>E99*D99</f>
        <v>0</v>
      </c>
      <c r="H99" s="150"/>
      <c r="I99" s="127">
        <v>1</v>
      </c>
      <c r="J99" s="105" t="s">
        <v>175</v>
      </c>
      <c r="K99" s="154">
        <f>I99*H99</f>
        <v>0</v>
      </c>
      <c r="L99" s="185">
        <f>K99+G99</f>
        <v>0</v>
      </c>
      <c r="M99" s="1"/>
      <c r="N99" s="1" t="s">
        <v>144</v>
      </c>
    </row>
    <row r="100" spans="1:14" ht="15" outlineLevel="1">
      <c r="A100" s="58" t="s">
        <v>107</v>
      </c>
      <c r="B100" s="77" t="s">
        <v>108</v>
      </c>
      <c r="C100" s="82"/>
      <c r="D100" s="150"/>
      <c r="E100" s="127">
        <v>1</v>
      </c>
      <c r="F100" s="105" t="s">
        <v>19</v>
      </c>
      <c r="G100" s="154">
        <f>E100*D100</f>
        <v>0</v>
      </c>
      <c r="H100" s="150"/>
      <c r="I100" s="127">
        <v>1</v>
      </c>
      <c r="J100" s="105" t="s">
        <v>175</v>
      </c>
      <c r="K100" s="154">
        <f>I100*H100</f>
        <v>0</v>
      </c>
      <c r="L100" s="185">
        <f>K100+G100</f>
        <v>0</v>
      </c>
      <c r="M100" s="1"/>
      <c r="N100" s="1" t="s">
        <v>144</v>
      </c>
    </row>
    <row r="101" spans="1:14" ht="15" outlineLevel="1">
      <c r="A101" s="61" t="s">
        <v>111</v>
      </c>
      <c r="B101" s="78" t="s">
        <v>141</v>
      </c>
      <c r="C101" s="84" t="s">
        <v>109</v>
      </c>
      <c r="D101" s="151"/>
      <c r="E101" s="128">
        <v>1</v>
      </c>
      <c r="F101" s="106" t="s">
        <v>19</v>
      </c>
      <c r="G101" s="155">
        <f>E101*D101</f>
        <v>0</v>
      </c>
      <c r="H101" s="151"/>
      <c r="I101" s="128">
        <v>1</v>
      </c>
      <c r="J101" s="106" t="s">
        <v>175</v>
      </c>
      <c r="K101" s="155">
        <f>I101*H101</f>
        <v>0</v>
      </c>
      <c r="L101" s="186">
        <f>K101+G101</f>
        <v>0</v>
      </c>
      <c r="M101" s="1"/>
      <c r="N101" s="1" t="s">
        <v>144</v>
      </c>
    </row>
    <row r="102" spans="1:13" ht="4.5" customHeight="1" outlineLevel="1">
      <c r="A102" s="64"/>
      <c r="B102" s="77"/>
      <c r="C102" s="82"/>
      <c r="D102" s="150"/>
      <c r="E102" s="127"/>
      <c r="F102" s="105"/>
      <c r="G102" s="154"/>
      <c r="H102" s="150"/>
      <c r="I102" s="127"/>
      <c r="J102" s="105"/>
      <c r="K102" s="154"/>
      <c r="L102" s="154"/>
      <c r="M102" s="1"/>
    </row>
    <row r="103" spans="1:14" ht="15" outlineLevel="1">
      <c r="A103" s="56" t="s">
        <v>11</v>
      </c>
      <c r="B103" s="79" t="s">
        <v>115</v>
      </c>
      <c r="C103" s="81"/>
      <c r="D103" s="149"/>
      <c r="E103" s="126">
        <v>0</v>
      </c>
      <c r="F103" s="104" t="s">
        <v>21</v>
      </c>
      <c r="G103" s="159">
        <f t="shared" si="3"/>
        <v>0</v>
      </c>
      <c r="H103" s="149"/>
      <c r="I103" s="126">
        <f>E103</f>
        <v>0</v>
      </c>
      <c r="J103" s="104" t="s">
        <v>21</v>
      </c>
      <c r="K103" s="159">
        <f t="shared" si="4"/>
        <v>0</v>
      </c>
      <c r="L103" s="184">
        <f t="shared" si="5"/>
        <v>0</v>
      </c>
      <c r="M103" s="1"/>
      <c r="N103" s="1" t="s">
        <v>144</v>
      </c>
    </row>
    <row r="104" spans="1:14" ht="15" outlineLevel="1">
      <c r="A104" s="58" t="s">
        <v>12</v>
      </c>
      <c r="B104" s="77" t="s">
        <v>116</v>
      </c>
      <c r="C104" s="82"/>
      <c r="D104" s="150"/>
      <c r="E104" s="127">
        <v>0</v>
      </c>
      <c r="F104" s="105" t="s">
        <v>21</v>
      </c>
      <c r="G104" s="154">
        <f t="shared" si="3"/>
        <v>0</v>
      </c>
      <c r="H104" s="150"/>
      <c r="I104" s="127">
        <f aca="true" t="shared" si="6" ref="I104:I111">E103:E104</f>
        <v>0</v>
      </c>
      <c r="J104" s="105" t="s">
        <v>21</v>
      </c>
      <c r="K104" s="154">
        <f t="shared" si="4"/>
        <v>0</v>
      </c>
      <c r="L104" s="185">
        <f t="shared" si="5"/>
        <v>0</v>
      </c>
      <c r="M104" s="1"/>
      <c r="N104" s="1" t="s">
        <v>144</v>
      </c>
    </row>
    <row r="105" spans="1:14" ht="15" outlineLevel="1">
      <c r="A105" s="58" t="s">
        <v>13</v>
      </c>
      <c r="B105" s="77" t="s">
        <v>117</v>
      </c>
      <c r="C105" s="82"/>
      <c r="D105" s="150"/>
      <c r="E105" s="127">
        <v>330</v>
      </c>
      <c r="F105" s="105" t="s">
        <v>21</v>
      </c>
      <c r="G105" s="154">
        <f t="shared" si="3"/>
        <v>0</v>
      </c>
      <c r="H105" s="150"/>
      <c r="I105" s="127">
        <f t="shared" si="6"/>
        <v>330</v>
      </c>
      <c r="J105" s="105" t="s">
        <v>21</v>
      </c>
      <c r="K105" s="154">
        <f t="shared" si="4"/>
        <v>0</v>
      </c>
      <c r="L105" s="185">
        <f t="shared" si="5"/>
        <v>0</v>
      </c>
      <c r="M105" s="1"/>
      <c r="N105" s="1" t="s">
        <v>144</v>
      </c>
    </row>
    <row r="106" spans="1:14" ht="15" outlineLevel="1">
      <c r="A106" s="58" t="s">
        <v>14</v>
      </c>
      <c r="B106" s="77" t="s">
        <v>118</v>
      </c>
      <c r="C106" s="82"/>
      <c r="D106" s="150"/>
      <c r="E106" s="127">
        <v>0</v>
      </c>
      <c r="F106" s="105" t="s">
        <v>21</v>
      </c>
      <c r="G106" s="154">
        <f t="shared" si="3"/>
        <v>0</v>
      </c>
      <c r="H106" s="150"/>
      <c r="I106" s="127">
        <f t="shared" si="6"/>
        <v>0</v>
      </c>
      <c r="J106" s="105" t="s">
        <v>21</v>
      </c>
      <c r="K106" s="154">
        <f t="shared" si="4"/>
        <v>0</v>
      </c>
      <c r="L106" s="185">
        <f t="shared" si="5"/>
        <v>0</v>
      </c>
      <c r="M106" s="1"/>
      <c r="N106" s="1" t="s">
        <v>144</v>
      </c>
    </row>
    <row r="107" spans="1:14" ht="15" outlineLevel="1">
      <c r="A107" s="58" t="s">
        <v>15</v>
      </c>
      <c r="B107" s="77" t="s">
        <v>119</v>
      </c>
      <c r="C107" s="82"/>
      <c r="D107" s="150"/>
      <c r="E107" s="127">
        <v>0</v>
      </c>
      <c r="F107" s="105" t="s">
        <v>21</v>
      </c>
      <c r="G107" s="154">
        <f t="shared" si="3"/>
        <v>0</v>
      </c>
      <c r="H107" s="150"/>
      <c r="I107" s="127">
        <f t="shared" si="6"/>
        <v>0</v>
      </c>
      <c r="J107" s="105" t="s">
        <v>21</v>
      </c>
      <c r="K107" s="154">
        <f t="shared" si="4"/>
        <v>0</v>
      </c>
      <c r="L107" s="185">
        <f t="shared" si="5"/>
        <v>0</v>
      </c>
      <c r="M107" s="1"/>
      <c r="N107" s="1" t="s">
        <v>144</v>
      </c>
    </row>
    <row r="108" spans="1:14" ht="15" outlineLevel="1">
      <c r="A108" s="58" t="s">
        <v>16</v>
      </c>
      <c r="B108" s="77" t="s">
        <v>120</v>
      </c>
      <c r="C108" s="82"/>
      <c r="D108" s="150"/>
      <c r="E108" s="127">
        <v>5</v>
      </c>
      <c r="F108" s="105" t="s">
        <v>21</v>
      </c>
      <c r="G108" s="154">
        <f t="shared" si="3"/>
        <v>0</v>
      </c>
      <c r="H108" s="150"/>
      <c r="I108" s="127">
        <f t="shared" si="6"/>
        <v>5</v>
      </c>
      <c r="J108" s="105" t="s">
        <v>21</v>
      </c>
      <c r="K108" s="154">
        <f t="shared" si="4"/>
        <v>0</v>
      </c>
      <c r="L108" s="185">
        <f t="shared" si="5"/>
        <v>0</v>
      </c>
      <c r="M108" s="1"/>
      <c r="N108" s="1" t="s">
        <v>144</v>
      </c>
    </row>
    <row r="109" spans="1:14" ht="15" outlineLevel="1">
      <c r="A109" s="58" t="s">
        <v>17</v>
      </c>
      <c r="B109" s="77" t="s">
        <v>121</v>
      </c>
      <c r="C109" s="82"/>
      <c r="D109" s="150"/>
      <c r="E109" s="127">
        <v>220</v>
      </c>
      <c r="F109" s="105" t="s">
        <v>21</v>
      </c>
      <c r="G109" s="154">
        <f t="shared" si="3"/>
        <v>0</v>
      </c>
      <c r="H109" s="150"/>
      <c r="I109" s="127">
        <f t="shared" si="6"/>
        <v>220</v>
      </c>
      <c r="J109" s="105" t="s">
        <v>21</v>
      </c>
      <c r="K109" s="154">
        <f t="shared" si="4"/>
        <v>0</v>
      </c>
      <c r="L109" s="185">
        <f t="shared" si="5"/>
        <v>0</v>
      </c>
      <c r="M109" s="1"/>
      <c r="N109" s="1" t="s">
        <v>144</v>
      </c>
    </row>
    <row r="110" spans="1:14" ht="15" outlineLevel="1">
      <c r="A110" s="58" t="s">
        <v>33</v>
      </c>
      <c r="B110" s="77" t="s">
        <v>122</v>
      </c>
      <c r="C110" s="82"/>
      <c r="D110" s="150"/>
      <c r="E110" s="127">
        <v>55</v>
      </c>
      <c r="F110" s="105" t="s">
        <v>21</v>
      </c>
      <c r="G110" s="154">
        <f>E110*D110</f>
        <v>0</v>
      </c>
      <c r="H110" s="150"/>
      <c r="I110" s="127">
        <f t="shared" si="6"/>
        <v>55</v>
      </c>
      <c r="J110" s="105" t="s">
        <v>21</v>
      </c>
      <c r="K110" s="154">
        <f>I110*H110</f>
        <v>0</v>
      </c>
      <c r="L110" s="185">
        <f>K110+G110</f>
        <v>0</v>
      </c>
      <c r="M110" s="1"/>
      <c r="N110" s="1" t="s">
        <v>144</v>
      </c>
    </row>
    <row r="111" spans="1:14" ht="15" outlineLevel="1">
      <c r="A111" s="61" t="s">
        <v>34</v>
      </c>
      <c r="B111" s="78" t="s">
        <v>171</v>
      </c>
      <c r="C111" s="84"/>
      <c r="D111" s="151"/>
      <c r="E111" s="128">
        <v>55</v>
      </c>
      <c r="F111" s="106" t="s">
        <v>21</v>
      </c>
      <c r="G111" s="155">
        <f>E111*D111</f>
        <v>0</v>
      </c>
      <c r="H111" s="151"/>
      <c r="I111" s="128">
        <f t="shared" si="6"/>
        <v>55</v>
      </c>
      <c r="J111" s="106" t="s">
        <v>21</v>
      </c>
      <c r="K111" s="155">
        <f>I111*H111</f>
        <v>0</v>
      </c>
      <c r="L111" s="186">
        <f>K111+G111</f>
        <v>0</v>
      </c>
      <c r="M111" s="1"/>
      <c r="N111" s="1" t="s">
        <v>144</v>
      </c>
    </row>
    <row r="112" spans="1:13" ht="4.5" customHeight="1" outlineLevel="1">
      <c r="A112" s="64"/>
      <c r="B112" s="77"/>
      <c r="C112" s="82"/>
      <c r="D112" s="150"/>
      <c r="E112" s="127"/>
      <c r="F112" s="105"/>
      <c r="G112" s="154"/>
      <c r="H112" s="150"/>
      <c r="I112" s="127"/>
      <c r="J112" s="105"/>
      <c r="K112" s="154"/>
      <c r="L112" s="154"/>
      <c r="M112" s="1"/>
    </row>
    <row r="113" spans="1:14" ht="15" outlineLevel="1">
      <c r="A113" s="56" t="s">
        <v>34</v>
      </c>
      <c r="B113" s="79" t="s">
        <v>123</v>
      </c>
      <c r="C113" s="81"/>
      <c r="D113" s="149"/>
      <c r="E113" s="126">
        <v>55</v>
      </c>
      <c r="F113" s="104" t="s">
        <v>21</v>
      </c>
      <c r="G113" s="159">
        <f t="shared" si="3"/>
        <v>0</v>
      </c>
      <c r="H113" s="149"/>
      <c r="I113" s="126">
        <v>25</v>
      </c>
      <c r="J113" s="104" t="s">
        <v>21</v>
      </c>
      <c r="K113" s="159">
        <f t="shared" si="4"/>
        <v>0</v>
      </c>
      <c r="L113" s="184">
        <f t="shared" si="5"/>
        <v>0</v>
      </c>
      <c r="M113" s="1"/>
      <c r="N113" s="1" t="s">
        <v>144</v>
      </c>
    </row>
    <row r="114" spans="1:14" ht="15" outlineLevel="1">
      <c r="A114" s="61" t="s">
        <v>35</v>
      </c>
      <c r="B114" s="78" t="s">
        <v>124</v>
      </c>
      <c r="C114" s="84"/>
      <c r="D114" s="151"/>
      <c r="E114" s="128">
        <v>0</v>
      </c>
      <c r="F114" s="106" t="s">
        <v>21</v>
      </c>
      <c r="G114" s="155">
        <f t="shared" si="3"/>
        <v>0</v>
      </c>
      <c r="H114" s="151"/>
      <c r="I114" s="128">
        <v>15</v>
      </c>
      <c r="J114" s="106" t="s">
        <v>21</v>
      </c>
      <c r="K114" s="155">
        <f t="shared" si="4"/>
        <v>0</v>
      </c>
      <c r="L114" s="186">
        <f t="shared" si="5"/>
        <v>0</v>
      </c>
      <c r="M114" s="1"/>
      <c r="N114" s="1" t="s">
        <v>144</v>
      </c>
    </row>
    <row r="115" spans="1:13" ht="4.5" customHeight="1" outlineLevel="1">
      <c r="A115" s="64"/>
      <c r="B115" s="77"/>
      <c r="C115" s="82"/>
      <c r="D115" s="150"/>
      <c r="E115" s="127"/>
      <c r="F115" s="105"/>
      <c r="G115" s="154"/>
      <c r="H115" s="150"/>
      <c r="I115" s="127"/>
      <c r="J115" s="105"/>
      <c r="K115" s="154"/>
      <c r="L115" s="154"/>
      <c r="M115" s="1"/>
    </row>
    <row r="116" spans="1:14" ht="15" outlineLevel="1">
      <c r="A116" s="56" t="s">
        <v>37</v>
      </c>
      <c r="B116" s="79" t="s">
        <v>125</v>
      </c>
      <c r="C116" s="81"/>
      <c r="D116" s="149"/>
      <c r="E116" s="126">
        <v>14</v>
      </c>
      <c r="F116" s="104" t="s">
        <v>19</v>
      </c>
      <c r="G116" s="159">
        <f t="shared" si="3"/>
        <v>0</v>
      </c>
      <c r="H116" s="149"/>
      <c r="I116" s="126">
        <v>14</v>
      </c>
      <c r="J116" s="104" t="s">
        <v>19</v>
      </c>
      <c r="K116" s="159">
        <f t="shared" si="4"/>
        <v>0</v>
      </c>
      <c r="L116" s="184">
        <f t="shared" si="5"/>
        <v>0</v>
      </c>
      <c r="M116" s="1"/>
      <c r="N116" s="1" t="s">
        <v>144</v>
      </c>
    </row>
    <row r="117" spans="1:14" ht="15" outlineLevel="1">
      <c r="A117" s="58" t="s">
        <v>38</v>
      </c>
      <c r="B117" s="77" t="s">
        <v>126</v>
      </c>
      <c r="C117" s="82"/>
      <c r="D117" s="150"/>
      <c r="E117" s="127">
        <v>3</v>
      </c>
      <c r="F117" s="105" t="s">
        <v>19</v>
      </c>
      <c r="G117" s="154">
        <f t="shared" si="3"/>
        <v>0</v>
      </c>
      <c r="H117" s="150"/>
      <c r="I117" s="127">
        <v>4</v>
      </c>
      <c r="J117" s="105" t="s">
        <v>19</v>
      </c>
      <c r="K117" s="154">
        <f t="shared" si="4"/>
        <v>0</v>
      </c>
      <c r="L117" s="185">
        <f t="shared" si="5"/>
        <v>0</v>
      </c>
      <c r="M117" s="1"/>
      <c r="N117" s="1" t="s">
        <v>144</v>
      </c>
    </row>
    <row r="118" spans="1:14" ht="15" outlineLevel="1">
      <c r="A118" s="58" t="s">
        <v>39</v>
      </c>
      <c r="B118" s="77" t="s">
        <v>60</v>
      </c>
      <c r="C118" s="82"/>
      <c r="D118" s="150"/>
      <c r="E118" s="127">
        <v>51</v>
      </c>
      <c r="F118" s="105" t="s">
        <v>19</v>
      </c>
      <c r="G118" s="154">
        <f t="shared" si="3"/>
        <v>0</v>
      </c>
      <c r="H118" s="150"/>
      <c r="I118" s="127">
        <v>54</v>
      </c>
      <c r="J118" s="105" t="s">
        <v>19</v>
      </c>
      <c r="K118" s="154">
        <f t="shared" si="4"/>
        <v>0</v>
      </c>
      <c r="L118" s="185">
        <f t="shared" si="5"/>
        <v>0</v>
      </c>
      <c r="M118" s="1"/>
      <c r="N118" s="1" t="s">
        <v>144</v>
      </c>
    </row>
    <row r="119" spans="1:14" ht="15" outlineLevel="1">
      <c r="A119" s="58" t="s">
        <v>40</v>
      </c>
      <c r="B119" s="77" t="s">
        <v>61</v>
      </c>
      <c r="C119" s="82"/>
      <c r="D119" s="150"/>
      <c r="E119" s="127">
        <v>34</v>
      </c>
      <c r="F119" s="105" t="s">
        <v>19</v>
      </c>
      <c r="G119" s="154">
        <f t="shared" si="3"/>
        <v>0</v>
      </c>
      <c r="H119" s="150"/>
      <c r="I119" s="127">
        <v>36</v>
      </c>
      <c r="J119" s="105" t="s">
        <v>19</v>
      </c>
      <c r="K119" s="154">
        <f t="shared" si="4"/>
        <v>0</v>
      </c>
      <c r="L119" s="185">
        <f t="shared" si="5"/>
        <v>0</v>
      </c>
      <c r="M119" s="1"/>
      <c r="N119" s="1" t="s">
        <v>144</v>
      </c>
    </row>
    <row r="120" spans="1:14" ht="15" outlineLevel="1">
      <c r="A120" s="58" t="s">
        <v>41</v>
      </c>
      <c r="B120" s="77" t="s">
        <v>44</v>
      </c>
      <c r="C120" s="82"/>
      <c r="D120" s="150"/>
      <c r="E120" s="127">
        <v>30</v>
      </c>
      <c r="F120" s="105" t="s">
        <v>21</v>
      </c>
      <c r="G120" s="154">
        <f t="shared" si="3"/>
        <v>0</v>
      </c>
      <c r="H120" s="150"/>
      <c r="I120" s="127">
        <v>30</v>
      </c>
      <c r="J120" s="105" t="s">
        <v>21</v>
      </c>
      <c r="K120" s="154">
        <f t="shared" si="4"/>
        <v>0</v>
      </c>
      <c r="L120" s="185">
        <f t="shared" si="5"/>
        <v>0</v>
      </c>
      <c r="M120" s="1"/>
      <c r="N120" s="1" t="s">
        <v>144</v>
      </c>
    </row>
    <row r="121" spans="1:14" ht="15" outlineLevel="1">
      <c r="A121" s="61" t="s">
        <v>42</v>
      </c>
      <c r="B121" s="78" t="s">
        <v>45</v>
      </c>
      <c r="C121" s="84"/>
      <c r="D121" s="151"/>
      <c r="E121" s="128">
        <v>1</v>
      </c>
      <c r="F121" s="106" t="s">
        <v>19</v>
      </c>
      <c r="G121" s="155">
        <f t="shared" si="3"/>
        <v>0</v>
      </c>
      <c r="H121" s="151"/>
      <c r="I121" s="128">
        <v>4</v>
      </c>
      <c r="J121" s="106" t="s">
        <v>19</v>
      </c>
      <c r="K121" s="155">
        <f t="shared" si="4"/>
        <v>0</v>
      </c>
      <c r="L121" s="186">
        <f t="shared" si="5"/>
        <v>0</v>
      </c>
      <c r="M121" s="1"/>
      <c r="N121" s="1" t="s">
        <v>144</v>
      </c>
    </row>
    <row r="122" spans="1:13" ht="4.5" customHeight="1" outlineLevel="1">
      <c r="A122" s="64"/>
      <c r="B122" s="77"/>
      <c r="C122" s="82"/>
      <c r="D122" s="150"/>
      <c r="E122" s="127"/>
      <c r="F122" s="105"/>
      <c r="G122" s="154"/>
      <c r="H122" s="150"/>
      <c r="I122" s="127"/>
      <c r="J122" s="105"/>
      <c r="K122" s="154"/>
      <c r="L122" s="154"/>
      <c r="M122" s="1"/>
    </row>
    <row r="123" spans="1:14" ht="15" outlineLevel="1">
      <c r="A123" s="56" t="s">
        <v>43</v>
      </c>
      <c r="B123" s="79" t="s">
        <v>46</v>
      </c>
      <c r="C123" s="81"/>
      <c r="D123" s="149"/>
      <c r="E123" s="126">
        <v>25</v>
      </c>
      <c r="F123" s="104" t="s">
        <v>47</v>
      </c>
      <c r="G123" s="159">
        <f t="shared" si="3"/>
        <v>0</v>
      </c>
      <c r="H123" s="149"/>
      <c r="I123" s="126">
        <v>1</v>
      </c>
      <c r="J123" s="104" t="s">
        <v>31</v>
      </c>
      <c r="K123" s="159">
        <f t="shared" si="4"/>
        <v>0</v>
      </c>
      <c r="L123" s="184">
        <f t="shared" si="5"/>
        <v>0</v>
      </c>
      <c r="M123" s="1"/>
      <c r="N123" s="1" t="s">
        <v>144</v>
      </c>
    </row>
    <row r="124" spans="1:14" ht="15" outlineLevel="1">
      <c r="A124" s="58" t="s">
        <v>49</v>
      </c>
      <c r="B124" s="77" t="s">
        <v>172</v>
      </c>
      <c r="C124" s="82"/>
      <c r="D124" s="150"/>
      <c r="E124" s="127">
        <v>0</v>
      </c>
      <c r="F124" s="105" t="s">
        <v>23</v>
      </c>
      <c r="G124" s="154">
        <f>E124*D124</f>
        <v>0</v>
      </c>
      <c r="H124" s="150"/>
      <c r="I124" s="127">
        <v>1</v>
      </c>
      <c r="J124" s="105" t="s">
        <v>31</v>
      </c>
      <c r="K124" s="154">
        <f>I124*H124</f>
        <v>0</v>
      </c>
      <c r="L124" s="185">
        <f>K124+G124</f>
        <v>0</v>
      </c>
      <c r="M124" s="1"/>
      <c r="N124" s="1" t="s">
        <v>144</v>
      </c>
    </row>
    <row r="125" spans="1:13" ht="15" outlineLevel="1">
      <c r="A125" s="58" t="s">
        <v>50</v>
      </c>
      <c r="B125" s="77" t="s">
        <v>55</v>
      </c>
      <c r="C125" s="82"/>
      <c r="D125" s="150"/>
      <c r="E125" s="127">
        <v>5</v>
      </c>
      <c r="F125" s="105" t="s">
        <v>47</v>
      </c>
      <c r="G125" s="154">
        <f t="shared" si="3"/>
        <v>0</v>
      </c>
      <c r="H125" s="150"/>
      <c r="I125" s="127">
        <v>1</v>
      </c>
      <c r="J125" s="105" t="s">
        <v>31</v>
      </c>
      <c r="K125" s="154">
        <f t="shared" si="4"/>
        <v>0</v>
      </c>
      <c r="L125" s="185">
        <f t="shared" si="5"/>
        <v>0</v>
      </c>
      <c r="M125" s="1"/>
    </row>
    <row r="126" spans="1:12" ht="15" outlineLevel="1">
      <c r="A126" s="61" t="s">
        <v>114</v>
      </c>
      <c r="B126" s="78" t="s">
        <v>29</v>
      </c>
      <c r="C126" s="84"/>
      <c r="D126" s="151"/>
      <c r="E126" s="128">
        <v>2</v>
      </c>
      <c r="F126" s="106" t="s">
        <v>19</v>
      </c>
      <c r="G126" s="155">
        <f t="shared" si="3"/>
        <v>0</v>
      </c>
      <c r="H126" s="151"/>
      <c r="I126" s="128">
        <v>1</v>
      </c>
      <c r="J126" s="106" t="s">
        <v>23</v>
      </c>
      <c r="K126" s="155">
        <f t="shared" si="4"/>
        <v>0</v>
      </c>
      <c r="L126" s="186">
        <f t="shared" si="5"/>
        <v>0</v>
      </c>
    </row>
    <row r="127" spans="1:12" ht="16.5" thickBot="1">
      <c r="A127" s="28"/>
      <c r="B127" s="25" t="s">
        <v>9</v>
      </c>
      <c r="C127" s="24"/>
      <c r="D127" s="157"/>
      <c r="E127" s="133"/>
      <c r="F127" s="111"/>
      <c r="G127" s="174">
        <f>SUM(G95:G126)</f>
        <v>0</v>
      </c>
      <c r="H127" s="174"/>
      <c r="I127" s="133"/>
      <c r="J127" s="111"/>
      <c r="K127" s="174">
        <f>SUM(K95:K126)</f>
        <v>0</v>
      </c>
      <c r="L127" s="174">
        <f>SUM(L95:L126)</f>
        <v>0</v>
      </c>
    </row>
    <row r="128" spans="1:13" s="5" customFormat="1" ht="16.5" thickTop="1">
      <c r="A128" s="22"/>
      <c r="B128" s="4"/>
      <c r="C128" s="4"/>
      <c r="D128" s="146"/>
      <c r="E128" s="120"/>
      <c r="F128" s="98"/>
      <c r="G128" s="176"/>
      <c r="H128" s="146"/>
      <c r="I128" s="120"/>
      <c r="J128" s="98"/>
      <c r="K128" s="176"/>
      <c r="L128" s="176"/>
      <c r="M128" s="45"/>
    </row>
    <row r="129" spans="1:13" s="5" customFormat="1" ht="15">
      <c r="A129" s="22"/>
      <c r="B129" s="14" t="s">
        <v>30</v>
      </c>
      <c r="C129" s="14"/>
      <c r="D129" s="146"/>
      <c r="E129" s="120"/>
      <c r="F129" s="98"/>
      <c r="G129" s="176"/>
      <c r="H129" s="146"/>
      <c r="I129" s="120"/>
      <c r="J129" s="98"/>
      <c r="K129" s="176"/>
      <c r="L129" s="176"/>
      <c r="M129" s="45"/>
    </row>
    <row r="130" spans="1:14" ht="15" outlineLevel="1">
      <c r="A130" s="56" t="s">
        <v>11</v>
      </c>
      <c r="B130" s="80" t="s">
        <v>51</v>
      </c>
      <c r="C130" s="81"/>
      <c r="D130" s="149"/>
      <c r="E130" s="126">
        <v>1</v>
      </c>
      <c r="F130" s="104" t="s">
        <v>23</v>
      </c>
      <c r="G130" s="159">
        <f>E130*D130</f>
        <v>0</v>
      </c>
      <c r="H130" s="149"/>
      <c r="I130" s="126"/>
      <c r="J130" s="104"/>
      <c r="K130" s="159"/>
      <c r="L130" s="184">
        <f>K130+G130</f>
        <v>0</v>
      </c>
      <c r="M130" s="1"/>
      <c r="N130" s="1" t="s">
        <v>182</v>
      </c>
    </row>
    <row r="131" spans="1:14" ht="15" outlineLevel="1">
      <c r="A131" s="58" t="s">
        <v>12</v>
      </c>
      <c r="B131" s="51" t="s">
        <v>52</v>
      </c>
      <c r="C131" s="82"/>
      <c r="D131" s="150"/>
      <c r="E131" s="127">
        <v>8</v>
      </c>
      <c r="F131" s="105" t="s">
        <v>31</v>
      </c>
      <c r="G131" s="154">
        <f>E131*D131</f>
        <v>0</v>
      </c>
      <c r="H131" s="150"/>
      <c r="I131" s="127"/>
      <c r="J131" s="105"/>
      <c r="K131" s="154"/>
      <c r="L131" s="185">
        <f>K131+G131</f>
        <v>0</v>
      </c>
      <c r="M131" s="1"/>
      <c r="N131" s="1" t="s">
        <v>181</v>
      </c>
    </row>
    <row r="132" spans="1:14" ht="15" outlineLevel="1">
      <c r="A132" s="58" t="s">
        <v>13</v>
      </c>
      <c r="B132" s="51" t="s">
        <v>128</v>
      </c>
      <c r="C132" s="82"/>
      <c r="D132" s="150"/>
      <c r="E132" s="127">
        <v>1</v>
      </c>
      <c r="F132" s="105" t="s">
        <v>31</v>
      </c>
      <c r="G132" s="154">
        <f>E132*D132</f>
        <v>0</v>
      </c>
      <c r="H132" s="150"/>
      <c r="I132" s="127"/>
      <c r="J132" s="105"/>
      <c r="K132" s="154"/>
      <c r="L132" s="185">
        <f>K132+G132</f>
        <v>0</v>
      </c>
      <c r="M132" s="1"/>
      <c r="N132" s="1" t="s">
        <v>180</v>
      </c>
    </row>
    <row r="133" spans="1:13" ht="15" outlineLevel="1">
      <c r="A133" s="61" t="s">
        <v>14</v>
      </c>
      <c r="B133" s="83" t="s">
        <v>64</v>
      </c>
      <c r="C133" s="84"/>
      <c r="D133" s="151"/>
      <c r="E133" s="128">
        <v>0</v>
      </c>
      <c r="F133" s="106" t="s">
        <v>31</v>
      </c>
      <c r="G133" s="155">
        <f>E133*D133</f>
        <v>0</v>
      </c>
      <c r="H133" s="151"/>
      <c r="I133" s="128"/>
      <c r="J133" s="106"/>
      <c r="K133" s="155"/>
      <c r="L133" s="186">
        <f>K133+G133</f>
        <v>0</v>
      </c>
      <c r="M133" s="1"/>
    </row>
    <row r="134" spans="1:13" ht="4.5" customHeight="1" outlineLevel="1">
      <c r="A134" s="64"/>
      <c r="B134" s="51"/>
      <c r="C134" s="82"/>
      <c r="D134" s="150"/>
      <c r="E134" s="127"/>
      <c r="F134" s="105"/>
      <c r="G134" s="154"/>
      <c r="H134" s="150"/>
      <c r="I134" s="127"/>
      <c r="J134" s="105"/>
      <c r="K134" s="154"/>
      <c r="L134" s="154"/>
      <c r="M134" s="1"/>
    </row>
    <row r="135" spans="1:13" ht="15" outlineLevel="1">
      <c r="A135" s="56" t="s">
        <v>15</v>
      </c>
      <c r="B135" s="80" t="s">
        <v>65</v>
      </c>
      <c r="C135" s="81"/>
      <c r="D135" s="149"/>
      <c r="E135" s="126">
        <v>0</v>
      </c>
      <c r="F135" s="104" t="s">
        <v>23</v>
      </c>
      <c r="G135" s="159">
        <f>E135*D135</f>
        <v>0</v>
      </c>
      <c r="H135" s="149"/>
      <c r="I135" s="126"/>
      <c r="J135" s="104"/>
      <c r="K135" s="159"/>
      <c r="L135" s="184">
        <f>K135+G135</f>
        <v>0</v>
      </c>
      <c r="M135" s="1"/>
    </row>
    <row r="136" spans="1:13" ht="15" outlineLevel="1">
      <c r="A136" s="58" t="s">
        <v>16</v>
      </c>
      <c r="B136" s="51" t="s">
        <v>127</v>
      </c>
      <c r="C136" s="82"/>
      <c r="D136" s="150"/>
      <c r="E136" s="127">
        <v>1</v>
      </c>
      <c r="F136" s="105" t="s">
        <v>23</v>
      </c>
      <c r="G136" s="154">
        <f>E136*D136</f>
        <v>0</v>
      </c>
      <c r="H136" s="150"/>
      <c r="I136" s="127"/>
      <c r="J136" s="105"/>
      <c r="K136" s="154"/>
      <c r="L136" s="185">
        <f>K136+G136</f>
        <v>0</v>
      </c>
      <c r="M136" s="1"/>
    </row>
    <row r="137" spans="1:13" ht="15" outlineLevel="1">
      <c r="A137" s="58" t="s">
        <v>17</v>
      </c>
      <c r="B137" s="51" t="s">
        <v>62</v>
      </c>
      <c r="C137" s="82"/>
      <c r="D137" s="150"/>
      <c r="E137" s="127">
        <v>0</v>
      </c>
      <c r="F137" s="105" t="s">
        <v>23</v>
      </c>
      <c r="G137" s="154">
        <f>E137*D137</f>
        <v>0</v>
      </c>
      <c r="H137" s="150"/>
      <c r="I137" s="127"/>
      <c r="J137" s="105"/>
      <c r="K137" s="154"/>
      <c r="L137" s="185">
        <f>K137+G137</f>
        <v>0</v>
      </c>
      <c r="M137" s="1"/>
    </row>
    <row r="138" spans="1:13" ht="15" outlineLevel="1">
      <c r="A138" s="61" t="s">
        <v>33</v>
      </c>
      <c r="B138" s="83" t="s">
        <v>53</v>
      </c>
      <c r="C138" s="84"/>
      <c r="D138" s="151"/>
      <c r="E138" s="128">
        <v>8</v>
      </c>
      <c r="F138" s="106" t="s">
        <v>31</v>
      </c>
      <c r="G138" s="155">
        <f>E138*D138</f>
        <v>0</v>
      </c>
      <c r="H138" s="151"/>
      <c r="I138" s="128"/>
      <c r="J138" s="106"/>
      <c r="K138" s="155"/>
      <c r="L138" s="186">
        <f>K138+G138</f>
        <v>0</v>
      </c>
      <c r="M138" s="1"/>
    </row>
    <row r="139" spans="1:13" ht="4.5" customHeight="1" outlineLevel="1">
      <c r="A139" s="64"/>
      <c r="B139" s="51"/>
      <c r="C139" s="82"/>
      <c r="D139" s="150"/>
      <c r="E139" s="127"/>
      <c r="F139" s="105"/>
      <c r="G139" s="154"/>
      <c r="H139" s="150"/>
      <c r="I139" s="127"/>
      <c r="J139" s="105"/>
      <c r="K139" s="154"/>
      <c r="L139" s="154"/>
      <c r="M139" s="1"/>
    </row>
    <row r="140" spans="1:13" ht="15" outlineLevel="1">
      <c r="A140" s="69" t="s">
        <v>34</v>
      </c>
      <c r="B140" s="85" t="s">
        <v>26</v>
      </c>
      <c r="C140" s="86"/>
      <c r="D140" s="147"/>
      <c r="E140" s="124">
        <v>8</v>
      </c>
      <c r="F140" s="102" t="s">
        <v>31</v>
      </c>
      <c r="G140" s="169">
        <f>E140*D140</f>
        <v>0</v>
      </c>
      <c r="H140" s="147"/>
      <c r="I140" s="124"/>
      <c r="J140" s="102"/>
      <c r="K140" s="169"/>
      <c r="L140" s="183">
        <f>K140+G140</f>
        <v>0</v>
      </c>
      <c r="M140" s="1"/>
    </row>
    <row r="141" spans="1:13" ht="4.5" customHeight="1" outlineLevel="1">
      <c r="A141" s="10"/>
      <c r="B141" s="3"/>
      <c r="C141" s="52"/>
      <c r="D141" s="146"/>
      <c r="E141" s="129"/>
      <c r="F141" s="107"/>
      <c r="G141" s="154"/>
      <c r="H141" s="146"/>
      <c r="I141" s="129"/>
      <c r="J141" s="107"/>
      <c r="K141" s="154"/>
      <c r="L141" s="154"/>
      <c r="M141" s="1"/>
    </row>
    <row r="142" spans="1:13" ht="15" outlineLevel="1">
      <c r="A142" s="56" t="s">
        <v>35</v>
      </c>
      <c r="B142" s="79" t="s">
        <v>54</v>
      </c>
      <c r="C142" s="81"/>
      <c r="D142" s="149"/>
      <c r="E142" s="126">
        <v>1</v>
      </c>
      <c r="F142" s="104" t="s">
        <v>23</v>
      </c>
      <c r="G142" s="159">
        <f>E142*D142</f>
        <v>0</v>
      </c>
      <c r="H142" s="149"/>
      <c r="I142" s="126"/>
      <c r="J142" s="104"/>
      <c r="K142" s="159"/>
      <c r="L142" s="184">
        <f>K142+G142</f>
        <v>0</v>
      </c>
      <c r="M142" s="1"/>
    </row>
    <row r="143" spans="1:13" ht="15" outlineLevel="1">
      <c r="A143" s="61" t="s">
        <v>37</v>
      </c>
      <c r="B143" s="78" t="s">
        <v>24</v>
      </c>
      <c r="C143" s="84"/>
      <c r="D143" s="151"/>
      <c r="E143" s="128">
        <v>1</v>
      </c>
      <c r="F143" s="106" t="s">
        <v>23</v>
      </c>
      <c r="G143" s="155">
        <f>E143*D143</f>
        <v>0</v>
      </c>
      <c r="H143" s="151"/>
      <c r="I143" s="128"/>
      <c r="J143" s="106"/>
      <c r="K143" s="155"/>
      <c r="L143" s="186">
        <f>K143+G143</f>
        <v>0</v>
      </c>
      <c r="M143" s="1"/>
    </row>
    <row r="144" spans="1:13" ht="16.5" thickBot="1">
      <c r="A144" s="28"/>
      <c r="B144" s="25" t="s">
        <v>9</v>
      </c>
      <c r="C144" s="24"/>
      <c r="D144" s="157"/>
      <c r="E144" s="133"/>
      <c r="F144" s="111"/>
      <c r="G144" s="174">
        <f>SUM(G130:G143)</f>
        <v>0</v>
      </c>
      <c r="H144" s="157"/>
      <c r="I144" s="133"/>
      <c r="J144" s="111"/>
      <c r="K144" s="174"/>
      <c r="L144" s="174">
        <f>SUM(L130:L143)</f>
        <v>0</v>
      </c>
      <c r="M144" s="1"/>
    </row>
    <row r="145" spans="1:13" s="5" customFormat="1" ht="16.5" thickTop="1">
      <c r="A145" s="22"/>
      <c r="B145" s="4"/>
      <c r="C145" s="4"/>
      <c r="D145" s="146"/>
      <c r="E145" s="120"/>
      <c r="F145" s="98"/>
      <c r="G145" s="176"/>
      <c r="H145" s="146"/>
      <c r="I145" s="120"/>
      <c r="J145" s="98"/>
      <c r="K145" s="176"/>
      <c r="L145" s="176"/>
      <c r="M145" s="1"/>
    </row>
    <row r="146" spans="1:13" ht="15">
      <c r="A146" s="29"/>
      <c r="B146" s="30" t="s">
        <v>5</v>
      </c>
      <c r="C146" s="31"/>
      <c r="D146" s="160"/>
      <c r="E146" s="136"/>
      <c r="F146" s="114"/>
      <c r="G146" s="177">
        <f>G144+G127+G92+G77</f>
        <v>0</v>
      </c>
      <c r="H146" s="160"/>
      <c r="I146" s="136"/>
      <c r="J146" s="114"/>
      <c r="K146" s="177">
        <f>K144+K127+K92+K77</f>
        <v>0</v>
      </c>
      <c r="L146" s="177">
        <f>L144+L127+L92+L77</f>
        <v>0</v>
      </c>
      <c r="M146" s="1"/>
    </row>
    <row r="147" spans="1:13" ht="15">
      <c r="A147" s="10"/>
      <c r="B147" s="4"/>
      <c r="C147" s="3"/>
      <c r="D147" s="146"/>
      <c r="E147" s="120"/>
      <c r="F147" s="98"/>
      <c r="G147" s="176"/>
      <c r="H147" s="146"/>
      <c r="I147" s="120"/>
      <c r="J147" s="98"/>
      <c r="K147" s="176"/>
      <c r="L147" s="176"/>
      <c r="M147" s="46"/>
    </row>
    <row r="148" spans="1:13" ht="15">
      <c r="A148" s="11"/>
      <c r="B148" s="32" t="s">
        <v>6</v>
      </c>
      <c r="C148" s="33"/>
      <c r="E148" s="120"/>
      <c r="F148" s="98"/>
      <c r="G148" s="178"/>
      <c r="I148" s="120"/>
      <c r="J148" s="98"/>
      <c r="K148" s="178"/>
      <c r="L148" s="178"/>
      <c r="M148" s="46"/>
    </row>
    <row r="149" spans="1:12" ht="15">
      <c r="A149" s="10" t="s">
        <v>4</v>
      </c>
      <c r="B149" s="3" t="s">
        <v>58</v>
      </c>
      <c r="C149" s="41">
        <v>2.8</v>
      </c>
      <c r="D149" s="162" t="s">
        <v>8</v>
      </c>
      <c r="E149" s="137"/>
      <c r="F149" s="115"/>
      <c r="G149" s="179">
        <f>G146*C149*0.01</f>
        <v>0</v>
      </c>
      <c r="H149" s="162" t="s">
        <v>8</v>
      </c>
      <c r="I149" s="137"/>
      <c r="J149" s="115"/>
      <c r="K149" s="179"/>
      <c r="L149" s="179"/>
    </row>
    <row r="150" spans="1:12" ht="15">
      <c r="A150" s="35"/>
      <c r="B150" s="36" t="s">
        <v>6</v>
      </c>
      <c r="C150" s="42"/>
      <c r="D150" s="163"/>
      <c r="E150" s="138"/>
      <c r="F150" s="116"/>
      <c r="G150" s="180">
        <f>SUM(G149:G149)</f>
        <v>0</v>
      </c>
      <c r="H150" s="163"/>
      <c r="I150" s="138"/>
      <c r="J150" s="116"/>
      <c r="K150" s="180"/>
      <c r="L150" s="180"/>
    </row>
    <row r="151" spans="1:13" s="7" customFormat="1" ht="16.5" thickBot="1">
      <c r="A151" s="37"/>
      <c r="B151" s="8"/>
      <c r="C151" s="43"/>
      <c r="D151" s="164"/>
      <c r="E151" s="139"/>
      <c r="F151" s="117"/>
      <c r="G151" s="181"/>
      <c r="H151" s="164"/>
      <c r="I151" s="139"/>
      <c r="J151" s="117"/>
      <c r="K151" s="181"/>
      <c r="L151" s="181"/>
      <c r="M151" s="45"/>
    </row>
    <row r="152" spans="1:15" s="12" customFormat="1" ht="27" customHeight="1" thickBot="1">
      <c r="A152" s="38"/>
      <c r="B152" s="39" t="s">
        <v>10</v>
      </c>
      <c r="C152" s="44"/>
      <c r="D152" s="165"/>
      <c r="E152" s="140"/>
      <c r="F152" s="118"/>
      <c r="G152" s="182">
        <f>SUM(G146,G150)</f>
        <v>0</v>
      </c>
      <c r="H152" s="165"/>
      <c r="I152" s="140"/>
      <c r="J152" s="118"/>
      <c r="K152" s="182">
        <f>SUM(K146,K150)</f>
        <v>0</v>
      </c>
      <c r="L152" s="182">
        <f>G152+K152</f>
        <v>0</v>
      </c>
      <c r="M152" s="45"/>
      <c r="O152" s="89"/>
    </row>
    <row r="206" ht="15">
      <c r="A206" s="40"/>
    </row>
  </sheetData>
  <printOptions gridLines="1" horizontalCentered="1" verticalCentered="1"/>
  <pageMargins left="0" right="0" top="0" bottom="0" header="0" footer="0"/>
  <pageSetup fitToHeight="2" fitToWidth="2" horizontalDpi="600" verticalDpi="600" orientation="landscape" paperSize="9" scale="44" r:id="rId1"/>
  <headerFooter alignWithMargins="0">
    <oddHeader>&amp;CVYKMANOV – &amp;"Times New Roman,Obyčejné"&amp;10REKONSTRUKCE PS K2L
MĚŘENÍ A REGULACE&amp;R&amp;"Times New Roman,Obyčejné"&amp;10Str.:&amp;P</oddHeader>
  </headerFooter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RESCOM</dc:creator>
  <cp:keywords/>
  <dc:description/>
  <cp:lastModifiedBy>Bazalka Ing. Karel</cp:lastModifiedBy>
  <cp:lastPrinted>2015-02-13T08:27:07Z</cp:lastPrinted>
  <dcterms:created xsi:type="dcterms:W3CDTF">2000-04-25T05:21:09Z</dcterms:created>
  <dcterms:modified xsi:type="dcterms:W3CDTF">2015-02-13T13:11:51Z</dcterms:modified>
  <cp:category/>
  <cp:version/>
  <cp:contentType/>
  <cp:contentStatus/>
</cp:coreProperties>
</file>