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725" activeTab="6"/>
  </bookViews>
  <sheets>
    <sheet name="Krycí list" sheetId="1" r:id="rId1"/>
    <sheet name="Rekapitulace" sheetId="2" r:id="rId2"/>
    <sheet name="100-stav.část" sheetId="3" r:id="rId3"/>
    <sheet name="ZT 200" sheetId="7" r:id="rId4"/>
    <sheet name="400 UT" sheetId="4" r:id="rId5"/>
    <sheet name="410 PS" sheetId="5" r:id="rId6"/>
    <sheet name="700 MaR" sheetId="6" r:id="rId7"/>
  </sheets>
  <externalReferences>
    <externalReference r:id="rId8"/>
    <externalReference r:id="rId9"/>
  </externalReferences>
  <definedNames>
    <definedName name="\dfgvf">Rekapitulace!#REF!</definedName>
    <definedName name="agfg">'100-stav.část'!#REF!</definedName>
    <definedName name="aghabh">'100-stav.část'!#REF!</definedName>
    <definedName name="agvfvg">'[1]Krycí list'!$C$4</definedName>
    <definedName name="arfgfr" localSheetId="6">'100-stav.část'!#REF!</definedName>
    <definedName name="arfgfr">'100-stav.část'!#REF!</definedName>
    <definedName name="avbadvb">Rekapitulace!#REF!</definedName>
    <definedName name="avdv">Rekapitulace!#REF!</definedName>
    <definedName name="AVGFVBG">[1]Rekapitulace!#REF!</definedName>
    <definedName name="b">Rekapitulace!#REF!</definedName>
    <definedName name="bbbvfgbnf">#REF!</definedName>
    <definedName name="bgbgb">#REF!</definedName>
    <definedName name="bgbsg">Rekapitulace!$H$16</definedName>
    <definedName name="bgsdfb" localSheetId="6">Rekapitulace!#REF!</definedName>
    <definedName name="bgsdfb">Rekapitulace!#REF!</definedName>
    <definedName name="cgfdj" localSheetId="6">Rekapitulace!#REF!</definedName>
    <definedName name="cgfdj">Rekapitulace!#REF!</definedName>
    <definedName name="cisloobjektu" localSheetId="6">'Krycí list'!$A$4</definedName>
    <definedName name="cisloobjektu" localSheetId="3">'[2]Krycí list'!$A$4</definedName>
    <definedName name="cisloobjektu">'Krycí list'!$A$4</definedName>
    <definedName name="cislostavby" localSheetId="6">'Krycí list'!$A$6</definedName>
    <definedName name="cislostavby" localSheetId="3">'[2]Krycí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fbdfbg">Rekapitulace!#REF!</definedName>
    <definedName name="dfjzd" localSheetId="6">Rekapitulace!#REF!</definedName>
    <definedName name="dfjzd">Rekapitulace!#REF!</definedName>
    <definedName name="dfvgava">#REF!</definedName>
    <definedName name="Dil">Rekapitulace!$A$6</definedName>
    <definedName name="Dodavka" localSheetId="5">Rekapitulace!$G$17</definedName>
    <definedName name="Dodavka" localSheetId="6">Rekapitulace!$G$16</definedName>
    <definedName name="Dodavka" localSheetId="3">[2]Rekapitulace!$G$10</definedName>
    <definedName name="Dodavka">Rekapitulace!$G$17</definedName>
    <definedName name="Dodavka0" localSheetId="4">'400 UT'!#REF!</definedName>
    <definedName name="Dodavka0" localSheetId="5">'410 PS'!#REF!</definedName>
    <definedName name="Dodavka0" localSheetId="6">'700 MaR'!#REF!</definedName>
    <definedName name="Dodavka0" localSheetId="3">'ZT 200'!#REF!</definedName>
    <definedName name="Dodavka0">'100-stav.část'!#REF!</definedName>
    <definedName name="drgs" localSheetId="6">'100-stav.část'!#REF!</definedName>
    <definedName name="drgs">'100-stav.část'!#REF!</definedName>
    <definedName name="dvbadfv">Rekapitulace!#REF!</definedName>
    <definedName name="efsrf">Rekapitulace!$F$14</definedName>
    <definedName name="ergaerta">'100-stav.část'!#REF!</definedName>
    <definedName name="ertf">#REF!</definedName>
    <definedName name="fbgd">#REF!</definedName>
    <definedName name="fda\b">#REF!</definedName>
    <definedName name="fdf">#REF!</definedName>
    <definedName name="fdgd">#REF!</definedName>
    <definedName name="fdgdf">#REF!</definedName>
    <definedName name="fdgjd" localSheetId="6">'100-stav.část'!#REF!</definedName>
    <definedName name="fdgjd">'100-stav.část'!#REF!</definedName>
    <definedName name="fff">#REF!</definedName>
    <definedName name="fg">#REF!</definedName>
    <definedName name="fga">#REF!</definedName>
    <definedName name="fgb">Rekapitulace!#REF!</definedName>
    <definedName name="fgbfg">Rekapitulace!#REF!</definedName>
    <definedName name="fge">#REF!</definedName>
    <definedName name="fgegfa">#REF!</definedName>
    <definedName name="fghf">Rekapitulace!$G$14</definedName>
    <definedName name="fghfg">#REF!</definedName>
    <definedName name="fghgf">#REF!</definedName>
    <definedName name="fghsfgh">#REF!</definedName>
    <definedName name="fgreg">[1]Rekapitulace!$F$29</definedName>
    <definedName name="fhf">Rekapitulace!#REF!</definedName>
    <definedName name="fsghsfghb">#REF!</definedName>
    <definedName name="FVGFVG">[1]Rekapitulace!#REF!</definedName>
    <definedName name="g">Rekapitulace!$I$14</definedName>
    <definedName name="gaa">[1]Rekapitulace!$E$29</definedName>
    <definedName name="gabgadg">'[1]100 stavební'!#REF!</definedName>
    <definedName name="gabgha">'[1]100 stavební'!#REF!</definedName>
    <definedName name="gahba">'[1]100 stavební'!#REF!</definedName>
    <definedName name="gb">Rekapitulace!#REF!</definedName>
    <definedName name="gea">#REF!</definedName>
    <definedName name="gefga">#REF!</definedName>
    <definedName name="ger">#REF!</definedName>
    <definedName name="gerg">Rekapitulace!$H$14</definedName>
    <definedName name="gfeg">#REF!</definedName>
    <definedName name="gfg">#REF!</definedName>
    <definedName name="gfgda">'100-stav.část'!#REF!</definedName>
    <definedName name="gfgf">'[1]Krycí list'!$G$7</definedName>
    <definedName name="gfh">Rekapitulace!$G$16</definedName>
    <definedName name="gfhgffhb">#REF!</definedName>
    <definedName name="gfhgfs">Rekapitulace!$I$14</definedName>
    <definedName name="gfhghsh">#REF!</definedName>
    <definedName name="gfhsfgh">Rekapitulace!$E$14</definedName>
    <definedName name="gfhsfh">#REF!</definedName>
    <definedName name="gfhsg">#REF!</definedName>
    <definedName name="GFRFGVASDVF">[1]Rekapitulace!#REF!</definedName>
    <definedName name="gfxfs">Rekapitulace!$I$16</definedName>
    <definedName name="ggtgh">#REF!</definedName>
    <definedName name="ghabh">Rekapitulace!#REF!</definedName>
    <definedName name="ghagha">'100-stav.část'!#REF!</definedName>
    <definedName name="ghfgfxhjgf" localSheetId="6">Rekapitulace!#REF!</definedName>
    <definedName name="ghfgfxhjgf">Rekapitulace!#REF!</definedName>
    <definedName name="ghfghfb">#REF!</definedName>
    <definedName name="ghh">#REF!</definedName>
    <definedName name="ghhasg">[1]Rekapitulace!$I$29</definedName>
    <definedName name="ghhg">Rekapitulace!$F$14</definedName>
    <definedName name="ghn">Rekapitulace!#REF!</definedName>
    <definedName name="ghsgh">Rekapitulace!$H$14</definedName>
    <definedName name="ghsghsfg">#REF!</definedName>
    <definedName name="gjtj" localSheetId="6">'100-stav.část'!#REF!</definedName>
    <definedName name="gjtj">'100-stav.část'!#REF!</definedName>
    <definedName name="grt">Rekapitulace!$E$14</definedName>
    <definedName name="gsdfbs" localSheetId="6">Rekapitulace!#REF!</definedName>
    <definedName name="gsdfbs">Rekapitulace!#REF!</definedName>
    <definedName name="gthr">Rekapitulace!$G$14</definedName>
    <definedName name="GVFVA">[1]Rekapitulace!#REF!</definedName>
    <definedName name="gvfvg">'[1]Krycí list'!$C$6</definedName>
    <definedName name="gvfvgfa">[1]Rekapitulace!$H$36</definedName>
    <definedName name="hbfgh">#REF!</definedName>
    <definedName name="hbgfn" localSheetId="6">'100-stav.část'!#REF!</definedName>
    <definedName name="hbgfn">'100-stav.část'!#REF!</definedName>
    <definedName name="hg">'[1]Krycí list'!$A$6</definedName>
    <definedName name="hggj">Rekapitulace!#REF!</definedName>
    <definedName name="hhnf">'100-stav.část'!#REF!</definedName>
    <definedName name="hhsjnh">'100-stav.část'!#REF!</definedName>
    <definedName name="hjmg" localSheetId="6">'100-stav.část'!#REF!</definedName>
    <definedName name="hjmg">'100-stav.část'!#REF!</definedName>
    <definedName name="hs">'[1]100 stavební'!#REF!</definedName>
    <definedName name="hsdf">'100-stav.část'!#REF!</definedName>
    <definedName name="hsfgh">#REF!</definedName>
    <definedName name="hshjsjn">Rekapitulace!#REF!</definedName>
    <definedName name="HSV" localSheetId="5">Rekapitulace!$E$17</definedName>
    <definedName name="HSV" localSheetId="6">Rekapitulace!$E$16</definedName>
    <definedName name="HSV" localSheetId="3">[2]Rekapitulace!$E$10</definedName>
    <definedName name="HSV">Rekapitulace!$E$17</definedName>
    <definedName name="HSV0" localSheetId="4">'400 UT'!#REF!</definedName>
    <definedName name="HSV0" localSheetId="5">'410 PS'!#REF!</definedName>
    <definedName name="HSV0" localSheetId="6">'700 MaR'!#REF!</definedName>
    <definedName name="HSV0" localSheetId="3">'ZT 200'!#REF!</definedName>
    <definedName name="HSV0">'100-stav.část'!#REF!</definedName>
    <definedName name="htghbgt">[1]Rekapitulace!$H$29</definedName>
    <definedName name="HZS" localSheetId="5">Rekapitulace!$I$17</definedName>
    <definedName name="HZS" localSheetId="6">Rekapitulace!$I$16</definedName>
    <definedName name="HZS" localSheetId="3">[2]Rekapitulace!$I$10</definedName>
    <definedName name="HZS">Rekapitulace!$I$17</definedName>
    <definedName name="HZS0" localSheetId="4">'400 UT'!#REF!</definedName>
    <definedName name="HZS0" localSheetId="5">'410 PS'!#REF!</definedName>
    <definedName name="HZS0" localSheetId="6">'700 MaR'!#REF!</definedName>
    <definedName name="HZS0" localSheetId="3">'ZT 200'!#REF!</definedName>
    <definedName name="HZS0">'100-stav.část'!#REF!</definedName>
    <definedName name="jhdn">[1]Rekapitulace!$G$29</definedName>
    <definedName name="jhlgf" localSheetId="6">'100-stav.část'!#REF!</definedName>
    <definedName name="jhlgf">'100-stav.část'!#REF!</definedName>
    <definedName name="JKSO">'Krycí list'!$F$4</definedName>
    <definedName name="jků" localSheetId="6">'100-stav.část'!#REF!</definedName>
    <definedName name="jků">'100-stav.část'!#REF!</definedName>
    <definedName name="kjhlk" localSheetId="6">Rekapitulace!#REF!</definedName>
    <definedName name="kjhlk">Rekapitulace!#REF!</definedName>
    <definedName name="kkkl" localSheetId="6">'100-stav.část'!#REF!</definedName>
    <definedName name="kkkl">'100-stav.část'!#REF!</definedName>
    <definedName name="klj" localSheetId="6">'100-stav.část'!#REF!</definedName>
    <definedName name="klj">'100-stav.část'!#REF!</definedName>
    <definedName name="MJ">'Krycí list'!$G$4</definedName>
    <definedName name="mlů" localSheetId="6">'100-stav.část'!#REF!</definedName>
    <definedName name="mlů">'100-stav.část'!#REF!</definedName>
    <definedName name="Mont" localSheetId="5">Rekapitulace!$H$17</definedName>
    <definedName name="Mont" localSheetId="6">Rekapitulace!$H$16</definedName>
    <definedName name="Mont" localSheetId="3">[2]Rekapitulace!$H$10</definedName>
    <definedName name="Mont">Rekapitulace!$H$17</definedName>
    <definedName name="Montaz0" localSheetId="4">'400 UT'!#REF!</definedName>
    <definedName name="Montaz0" localSheetId="5">'410 PS'!#REF!</definedName>
    <definedName name="Montaz0" localSheetId="6">'700 MaR'!#REF!</definedName>
    <definedName name="Montaz0" localSheetId="3">'ZT 200'!#REF!</definedName>
    <definedName name="Montaz0">'100-stav.část'!#REF!</definedName>
    <definedName name="NazevDilu">Rekapitulace!$B$6</definedName>
    <definedName name="nazevobjektu" localSheetId="6">'Krycí list'!$C$4</definedName>
    <definedName name="nazevobjektu" localSheetId="3">'[2]Krycí list'!$C$4</definedName>
    <definedName name="nazevobjektu">'Krycí list'!$C$4</definedName>
    <definedName name="nazevstavby" localSheetId="6">'Krycí list'!$C$6</definedName>
    <definedName name="nazevstavby" localSheetId="3">'[2]Krycí list'!$C$6</definedName>
    <definedName name="nazevstavby">'Krycí list'!$C$6</definedName>
    <definedName name="_xlnm.Print_Titles" localSheetId="2">'100-stav.část'!$1:$6</definedName>
    <definedName name="_xlnm.Print_Titles" localSheetId="4">'400 UT'!$1:$6</definedName>
    <definedName name="_xlnm.Print_Titles" localSheetId="5">'410 PS'!$1:$6</definedName>
    <definedName name="_xlnm.Print_Titles" localSheetId="6">'700 MaR'!$1:$6</definedName>
    <definedName name="_xlnm.Print_Titles" localSheetId="1">Rekapitulace!$1:$6</definedName>
    <definedName name="_xlnm.Print_Titles" localSheetId="3">'ZT 200'!$1:$6</definedName>
    <definedName name="nh">'[1]Krycí list'!$A$4</definedName>
    <definedName name="nn">'100-stav.část'!#REF!</definedName>
    <definedName name="Objednatel">'Krycí list'!$C$8</definedName>
    <definedName name="_xlnm.Print_Area" localSheetId="2">'100-stav.část'!$A$1:$G$47</definedName>
    <definedName name="_xlnm.Print_Area" localSheetId="4">'400 UT'!$A$1:$G$32</definedName>
    <definedName name="_xlnm.Print_Area" localSheetId="5">'410 PS'!$A$1:$G$52</definedName>
    <definedName name="_xlnm.Print_Area" localSheetId="6">'700 MaR'!$A$1:$G$61</definedName>
    <definedName name="_xlnm.Print_Area" localSheetId="0">'Krycí list'!$A$1:$G$45</definedName>
    <definedName name="_xlnm.Print_Area" localSheetId="1">Rekapitulace!$A$1:$I$23</definedName>
    <definedName name="_xlnm.Print_Area" localSheetId="3">'ZT 200'!$A$1:$G$36</definedName>
    <definedName name="PocetMJ" localSheetId="6">'Krycí list'!$G$7</definedName>
    <definedName name="PocetMJ" localSheetId="3">'[2]Krycí list'!$G$7</definedName>
    <definedName name="PocetMJ">'Krycí list'!$G$7</definedName>
    <definedName name="Poznamka">'Krycí list'!$B$37</definedName>
    <definedName name="Projektant">'Krycí list'!$C$7</definedName>
    <definedName name="PSV" localSheetId="5">Rekapitulace!$F$17</definedName>
    <definedName name="PSV" localSheetId="6">Rekapitulace!$F$16</definedName>
    <definedName name="PSV" localSheetId="3">[2]Rekapitulace!$F$10</definedName>
    <definedName name="PSV">Rekapitulace!$F$17</definedName>
    <definedName name="PSV0" localSheetId="4">'400 UT'!#REF!</definedName>
    <definedName name="PSV0" localSheetId="5">'410 PS'!#REF!</definedName>
    <definedName name="PSV0" localSheetId="6">'700 MaR'!#REF!</definedName>
    <definedName name="PSV0" localSheetId="3">'ZT 200'!#REF!</definedName>
    <definedName name="PSV0">'100-stav.část'!#REF!</definedName>
    <definedName name="SloupecCC" localSheetId="4">'400 UT'!$G$6</definedName>
    <definedName name="SloupecCC" localSheetId="5">'410 PS'!$G$6</definedName>
    <definedName name="SloupecCC" localSheetId="6">'700 MaR'!$G$6</definedName>
    <definedName name="SloupecCC" localSheetId="3">'ZT 200'!$G$6</definedName>
    <definedName name="SloupecCC">'100-stav.část'!$G$6</definedName>
    <definedName name="SloupecCisloPol" localSheetId="4">'400 UT'!$B$6</definedName>
    <definedName name="SloupecCisloPol" localSheetId="5">'410 PS'!$B$6</definedName>
    <definedName name="SloupecCisloPol" localSheetId="6">'700 MaR'!$B$6</definedName>
    <definedName name="SloupecCisloPol" localSheetId="3">'ZT 200'!$B$6</definedName>
    <definedName name="SloupecCisloPol">'100-stav.část'!$B$6</definedName>
    <definedName name="SloupecJC" localSheetId="4">'400 UT'!$F$6</definedName>
    <definedName name="SloupecJC" localSheetId="5">'410 PS'!$F$6</definedName>
    <definedName name="SloupecJC" localSheetId="6">'700 MaR'!$F$6</definedName>
    <definedName name="SloupecJC" localSheetId="3">'ZT 200'!$F$6</definedName>
    <definedName name="SloupecJC">'100-stav.část'!$F$6</definedName>
    <definedName name="SloupecMJ" localSheetId="4">'400 UT'!$D$6</definedName>
    <definedName name="SloupecMJ" localSheetId="5">'410 PS'!$D$6</definedName>
    <definedName name="SloupecMJ" localSheetId="6">'700 MaR'!$D$6</definedName>
    <definedName name="SloupecMJ" localSheetId="3">'ZT 200'!$D$6</definedName>
    <definedName name="SloupecMJ">'100-stav.část'!$D$6</definedName>
    <definedName name="SloupecMnozstvi" localSheetId="4">'400 UT'!$E$6</definedName>
    <definedName name="SloupecMnozstvi" localSheetId="5">'410 PS'!$E$6</definedName>
    <definedName name="SloupecMnozstvi" localSheetId="6">'700 MaR'!$E$6</definedName>
    <definedName name="SloupecMnozstvi" localSheetId="3">'ZT 200'!$E$6</definedName>
    <definedName name="SloupecMnozstvi">'100-stav.část'!$E$6</definedName>
    <definedName name="SloupecNazPol" localSheetId="4">'400 UT'!$C$6</definedName>
    <definedName name="SloupecNazPol" localSheetId="5">'410 PS'!$C$6</definedName>
    <definedName name="SloupecNazPol" localSheetId="6">'700 MaR'!$C$6</definedName>
    <definedName name="SloupecNazPol" localSheetId="3">'ZT 200'!$C$6</definedName>
    <definedName name="SloupecNazPol">'100-stav.část'!$C$6</definedName>
    <definedName name="SloupecPC" localSheetId="4">'400 UT'!$A$6</definedName>
    <definedName name="SloupecPC" localSheetId="5">'410 PS'!$A$6</definedName>
    <definedName name="SloupecPC" localSheetId="6">'700 MaR'!$A$6</definedName>
    <definedName name="SloupecPC" localSheetId="3">'ZT 200'!$A$6</definedName>
    <definedName name="SloupecPC">'100-stav.část'!$A$6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3" hidden="1">0</definedName>
    <definedName name="solver_opt" localSheetId="2" hidden="1">'100-stav.část'!#REF!</definedName>
    <definedName name="solver_opt" localSheetId="4" hidden="1">'400 UT'!#REF!</definedName>
    <definedName name="solver_opt" localSheetId="5" hidden="1">'410 PS'!#REF!</definedName>
    <definedName name="solver_opt" localSheetId="6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3" hidden="1">0</definedName>
    <definedName name="tggt">#REF!</definedName>
    <definedName name="Typ" localSheetId="4">'400 UT'!#REF!</definedName>
    <definedName name="Typ" localSheetId="5">'410 PS'!#REF!</definedName>
    <definedName name="Typ" localSheetId="6">'700 MaR'!#REF!</definedName>
    <definedName name="Typ" localSheetId="3">'ZT 200'!#REF!</definedName>
    <definedName name="Typ">'100-stav.část'!#REF!</definedName>
    <definedName name="vadvdf">Rekapitulace!#REF!</definedName>
    <definedName name="vadvfb">Rekapitulace!#REF!</definedName>
    <definedName name="vgfvbf">'[1]100 stavební'!#REF!</definedName>
    <definedName name="vgfvgf">'[1]100 stavební'!#REF!</definedName>
    <definedName name="VRN" localSheetId="5">Rekapitulace!$H$22</definedName>
    <definedName name="VRN" localSheetId="6">Rekapitulace!#REF!</definedName>
    <definedName name="VRN" localSheetId="3">[2]Rekapitulace!$H$16</definedName>
    <definedName name="VRN">Rekapitulace!$H$22</definedName>
    <definedName name="VRNKc" localSheetId="4">Rekapitulace!#REF!</definedName>
    <definedName name="VRNKc" localSheetId="5">Rekapitulace!#REF!</definedName>
    <definedName name="VRNKc" localSheetId="6">Rekapitulace!#REF!</definedName>
    <definedName name="VRNKc">Rekapitulace!#REF!</definedName>
    <definedName name="VRNnazev" localSheetId="4">Rekapitulace!#REF!</definedName>
    <definedName name="VRNnazev" localSheetId="5">Rekapitulace!#REF!</definedName>
    <definedName name="VRNnazev" localSheetId="6">Rekapitulace!#REF!</definedName>
    <definedName name="VRNnazev">Rekapitulace!#REF!</definedName>
    <definedName name="VRNproc" localSheetId="4">Rekapitulace!#REF!</definedName>
    <definedName name="VRNproc" localSheetId="5">Rekapitulace!#REF!</definedName>
    <definedName name="VRNproc" localSheetId="6">Rekapitulace!#REF!</definedName>
    <definedName name="VRNproc">Rekapitulace!#REF!</definedName>
    <definedName name="VRNzakl" localSheetId="4">Rekapitulace!#REF!</definedName>
    <definedName name="VRNzakl" localSheetId="5">Rekapitulace!#REF!</definedName>
    <definedName name="VRNzakl" localSheetId="6">Rekapitulace!#REF!</definedName>
    <definedName name="VRNzakl">Rekapitulace!#REF!</definedName>
    <definedName name="xbfghg">'100-stav.část'!#REF!</definedName>
    <definedName name="xfghb">Rekapitulace!$E$16</definedName>
    <definedName name="ybgbfg">#REF!</definedName>
    <definedName name="ycayv">#REF!</definedName>
    <definedName name="ydfgfdgdg">Rekapitulace!$F$16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F3" i="7" l="1"/>
  <c r="G8" i="7"/>
  <c r="BA8" i="7"/>
  <c r="BB8" i="7"/>
  <c r="BC8" i="7"/>
  <c r="BD8" i="7"/>
  <c r="BE8" i="7"/>
  <c r="G9" i="7"/>
  <c r="BA9" i="7"/>
  <c r="BB9" i="7"/>
  <c r="BC9" i="7"/>
  <c r="BD9" i="7"/>
  <c r="BE9" i="7"/>
  <c r="G10" i="7"/>
  <c r="BA10" i="7"/>
  <c r="BB10" i="7"/>
  <c r="BC10" i="7"/>
  <c r="BD10" i="7"/>
  <c r="BE10" i="7"/>
  <c r="C11" i="7"/>
  <c r="G11" i="7"/>
  <c r="BA11" i="7"/>
  <c r="BB11" i="7"/>
  <c r="BC11" i="7"/>
  <c r="BD11" i="7"/>
  <c r="BE11" i="7"/>
  <c r="G13" i="7"/>
  <c r="BA13" i="7"/>
  <c r="BB13" i="7"/>
  <c r="BC13" i="7"/>
  <c r="BD13" i="7"/>
  <c r="BE13" i="7"/>
  <c r="G14" i="7"/>
  <c r="BA14" i="7"/>
  <c r="BB14" i="7"/>
  <c r="BC14" i="7"/>
  <c r="BD14" i="7"/>
  <c r="BE14" i="7"/>
  <c r="G15" i="7"/>
  <c r="BA15" i="7"/>
  <c r="BB15" i="7"/>
  <c r="BC15" i="7"/>
  <c r="BD15" i="7"/>
  <c r="BE15" i="7"/>
  <c r="G16" i="7"/>
  <c r="BA16" i="7"/>
  <c r="BB16" i="7"/>
  <c r="BC16" i="7"/>
  <c r="BD16" i="7"/>
  <c r="BE16" i="7"/>
  <c r="G17" i="7"/>
  <c r="BA17" i="7"/>
  <c r="BB17" i="7"/>
  <c r="BC17" i="7"/>
  <c r="BD17" i="7"/>
  <c r="BE17" i="7"/>
  <c r="G18" i="7"/>
  <c r="BA18" i="7"/>
  <c r="BB18" i="7"/>
  <c r="BC18" i="7"/>
  <c r="BD18" i="7"/>
  <c r="BE18" i="7"/>
  <c r="G19" i="7"/>
  <c r="BA19" i="7"/>
  <c r="BB19" i="7"/>
  <c r="BC19" i="7"/>
  <c r="BD19" i="7"/>
  <c r="BE19" i="7"/>
  <c r="G20" i="7"/>
  <c r="BA20" i="7"/>
  <c r="BB20" i="7"/>
  <c r="BC20" i="7"/>
  <c r="BD20" i="7"/>
  <c r="BE20" i="7"/>
  <c r="G21" i="7"/>
  <c r="BA21" i="7"/>
  <c r="BB21" i="7"/>
  <c r="BC21" i="7"/>
  <c r="BD21" i="7"/>
  <c r="BE21" i="7"/>
  <c r="G22" i="7"/>
  <c r="BA22" i="7"/>
  <c r="BB22" i="7"/>
  <c r="BC22" i="7"/>
  <c r="BD22" i="7"/>
  <c r="BE22" i="7"/>
  <c r="G23" i="7"/>
  <c r="BA23" i="7"/>
  <c r="BB23" i="7"/>
  <c r="BC23" i="7"/>
  <c r="BD23" i="7"/>
  <c r="BE23" i="7"/>
  <c r="G24" i="7"/>
  <c r="BA24" i="7"/>
  <c r="BB24" i="7"/>
  <c r="BC24" i="7"/>
  <c r="BD24" i="7"/>
  <c r="BE24" i="7"/>
  <c r="G25" i="7"/>
  <c r="BA25" i="7"/>
  <c r="BB25" i="7"/>
  <c r="BC25" i="7"/>
  <c r="BD25" i="7"/>
  <c r="BE25" i="7"/>
  <c r="G26" i="7"/>
  <c r="BA26" i="7"/>
  <c r="BB26" i="7"/>
  <c r="BC26" i="7"/>
  <c r="BD26" i="7"/>
  <c r="BE26" i="7"/>
  <c r="G27" i="7"/>
  <c r="BA27" i="7"/>
  <c r="BB27" i="7"/>
  <c r="BC27" i="7"/>
  <c r="BD27" i="7"/>
  <c r="BE27" i="7"/>
  <c r="G28" i="7"/>
  <c r="BA28" i="7"/>
  <c r="BB28" i="7"/>
  <c r="BC28" i="7"/>
  <c r="BD28" i="7"/>
  <c r="BE28" i="7"/>
  <c r="G29" i="7"/>
  <c r="BA29" i="7"/>
  <c r="BB29" i="7"/>
  <c r="BC29" i="7"/>
  <c r="BD29" i="7"/>
  <c r="BE29" i="7"/>
  <c r="G30" i="7"/>
  <c r="BA30" i="7"/>
  <c r="BA31" i="7" s="1"/>
  <c r="BB30" i="7"/>
  <c r="BC30" i="7"/>
  <c r="BD30" i="7"/>
  <c r="BE30" i="7"/>
  <c r="C31" i="7"/>
  <c r="G31" i="7"/>
  <c r="BB31" i="7"/>
  <c r="BC31" i="7"/>
  <c r="BD31" i="7"/>
  <c r="BE31" i="7"/>
  <c r="G33" i="7"/>
  <c r="BA33" i="7"/>
  <c r="BA34" i="7" s="1"/>
  <c r="BB33" i="7"/>
  <c r="BC33" i="7"/>
  <c r="BC34" i="7" s="1"/>
  <c r="BD33" i="7"/>
  <c r="BE33" i="7"/>
  <c r="BE34" i="7" s="1"/>
  <c r="C34" i="7"/>
  <c r="G34" i="7"/>
  <c r="BB34" i="7"/>
  <c r="BD34" i="7"/>
  <c r="G36" i="7"/>
  <c r="F24" i="3" s="1"/>
  <c r="G24" i="3" s="1"/>
  <c r="G25" i="3" s="1"/>
  <c r="F10" i="2" s="1"/>
  <c r="C45" i="3" l="1"/>
  <c r="C3" i="6"/>
  <c r="F3" i="6"/>
  <c r="G8" i="6"/>
  <c r="BA8" i="6" s="1"/>
  <c r="BB8" i="6"/>
  <c r="BC8" i="6"/>
  <c r="BD8" i="6"/>
  <c r="BD10" i="6" s="1"/>
  <c r="BE8" i="6"/>
  <c r="G9" i="6"/>
  <c r="BA9" i="6" s="1"/>
  <c r="BB9" i="6"/>
  <c r="BC9" i="6"/>
  <c r="BC10" i="6" s="1"/>
  <c r="BD9" i="6"/>
  <c r="BE9" i="6"/>
  <c r="BE10" i="6" s="1"/>
  <c r="G10" i="6"/>
  <c r="BB10" i="6"/>
  <c r="G11" i="6"/>
  <c r="G12" i="6"/>
  <c r="BA12" i="6"/>
  <c r="BB12" i="6"/>
  <c r="BC12" i="6"/>
  <c r="BD12" i="6"/>
  <c r="BE12" i="6"/>
  <c r="G13" i="6"/>
  <c r="BA13" i="6"/>
  <c r="BB13" i="6"/>
  <c r="BC13" i="6"/>
  <c r="BD13" i="6"/>
  <c r="BE13" i="6"/>
  <c r="G14" i="6"/>
  <c r="BA14" i="6"/>
  <c r="BB14" i="6"/>
  <c r="BC14" i="6"/>
  <c r="BD14" i="6"/>
  <c r="BE14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A19" i="6"/>
  <c r="BB19" i="6"/>
  <c r="BC19" i="6"/>
  <c r="BD19" i="6"/>
  <c r="BE19" i="6"/>
  <c r="G20" i="6"/>
  <c r="G21" i="6"/>
  <c r="BA21" i="6" s="1"/>
  <c r="BA22" i="6" s="1"/>
  <c r="BB21" i="6"/>
  <c r="BC21" i="6"/>
  <c r="BC22" i="6" s="1"/>
  <c r="BD21" i="6"/>
  <c r="BE21" i="6"/>
  <c r="BE22" i="6" s="1"/>
  <c r="G22" i="6"/>
  <c r="BB22" i="6"/>
  <c r="BD22" i="6"/>
  <c r="G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D26" i="6"/>
  <c r="BE26" i="6"/>
  <c r="BB27" i="6"/>
  <c r="BD27" i="6"/>
  <c r="G29" i="6"/>
  <c r="BA29" i="6"/>
  <c r="BB29" i="6"/>
  <c r="BC29" i="6"/>
  <c r="BD29" i="6"/>
  <c r="BE29" i="6"/>
  <c r="G30" i="6"/>
  <c r="BA30" i="6"/>
  <c r="BB30" i="6"/>
  <c r="BC30" i="6"/>
  <c r="BD30" i="6"/>
  <c r="BE30" i="6"/>
  <c r="G31" i="6"/>
  <c r="BA31" i="6"/>
  <c r="BB31" i="6"/>
  <c r="BC31" i="6"/>
  <c r="BD31" i="6"/>
  <c r="BE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50" i="6"/>
  <c r="G51" i="6"/>
  <c r="G52" i="6"/>
  <c r="G53" i="6"/>
  <c r="G54" i="6"/>
  <c r="G55" i="6"/>
  <c r="G56" i="6"/>
  <c r="G57" i="6"/>
  <c r="G58" i="6"/>
  <c r="G59" i="6"/>
  <c r="G60" i="6"/>
  <c r="BE27" i="6" l="1"/>
  <c r="BC27" i="6"/>
  <c r="BA27" i="6"/>
  <c r="G61" i="6"/>
  <c r="BA10" i="6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F46" i="3" l="1"/>
  <c r="G46" i="3" s="1"/>
  <c r="G47" i="3" s="1"/>
  <c r="H16" i="2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9" i="5"/>
  <c r="C3" i="5" l="1"/>
  <c r="F3" i="5"/>
  <c r="C4" i="5"/>
  <c r="BA8" i="5"/>
  <c r="BB8" i="5"/>
  <c r="BC8" i="5"/>
  <c r="BD8" i="5"/>
  <c r="BE8" i="5"/>
  <c r="BA9" i="5"/>
  <c r="BA10" i="5" s="1"/>
  <c r="BB9" i="5"/>
  <c r="BC9" i="5"/>
  <c r="BC10" i="5" s="1"/>
  <c r="BD9" i="5"/>
  <c r="BE9" i="5"/>
  <c r="BE10" i="5" s="1"/>
  <c r="BA14" i="5"/>
  <c r="BB14" i="5"/>
  <c r="BC14" i="5"/>
  <c r="BD14" i="5"/>
  <c r="BE14" i="5"/>
  <c r="BA15" i="5"/>
  <c r="BB15" i="5"/>
  <c r="BC15" i="5"/>
  <c r="BD15" i="5"/>
  <c r="BE15" i="5"/>
  <c r="BA16" i="5"/>
  <c r="BB16" i="5"/>
  <c r="BC16" i="5"/>
  <c r="BD16" i="5"/>
  <c r="BE16" i="5"/>
  <c r="BA17" i="5"/>
  <c r="BB17" i="5"/>
  <c r="BC17" i="5"/>
  <c r="BD17" i="5"/>
  <c r="BE17" i="5"/>
  <c r="BA18" i="5"/>
  <c r="BB18" i="5"/>
  <c r="BC18" i="5"/>
  <c r="BD18" i="5"/>
  <c r="BE18" i="5"/>
  <c r="BA19" i="5"/>
  <c r="BB19" i="5"/>
  <c r="BC19" i="5"/>
  <c r="BD19" i="5"/>
  <c r="BE19" i="5"/>
  <c r="BA20" i="5"/>
  <c r="BB20" i="5"/>
  <c r="BC20" i="5"/>
  <c r="BD20" i="5"/>
  <c r="BE20" i="5"/>
  <c r="BA23" i="5"/>
  <c r="BA25" i="5" s="1"/>
  <c r="BB23" i="5"/>
  <c r="BB25" i="5" s="1"/>
  <c r="BC23" i="5"/>
  <c r="BC25" i="5" s="1"/>
  <c r="BD23" i="5"/>
  <c r="BD25" i="5" s="1"/>
  <c r="BE23" i="5"/>
  <c r="BE25" i="5" s="1"/>
  <c r="BA27" i="5"/>
  <c r="BB27" i="5"/>
  <c r="BC27" i="5"/>
  <c r="BD27" i="5"/>
  <c r="BE27" i="5"/>
  <c r="BA28" i="5"/>
  <c r="BB28" i="5"/>
  <c r="BC28" i="5"/>
  <c r="BD28" i="5"/>
  <c r="BE28" i="5"/>
  <c r="BA29" i="5"/>
  <c r="BB29" i="5"/>
  <c r="BC29" i="5"/>
  <c r="BD29" i="5"/>
  <c r="BE29" i="5"/>
  <c r="G52" i="5"/>
  <c r="BC21" i="5" l="1"/>
  <c r="BE21" i="5"/>
  <c r="BA21" i="5"/>
  <c r="F30" i="3"/>
  <c r="G30" i="3" s="1"/>
  <c r="G31" i="3" s="1"/>
  <c r="F12" i="2"/>
  <c r="BD10" i="5"/>
  <c r="BD21" i="5"/>
  <c r="BB21" i="5"/>
  <c r="BB10" i="5"/>
  <c r="G9" i="4"/>
  <c r="G32" i="4" s="1"/>
  <c r="F27" i="3" s="1"/>
  <c r="G27" i="3" s="1"/>
  <c r="G28" i="3" s="1"/>
  <c r="F11" i="2" s="1"/>
  <c r="C3" i="4" l="1"/>
  <c r="F3" i="4"/>
  <c r="C4" i="4"/>
  <c r="BA8" i="4"/>
  <c r="BB8" i="4"/>
  <c r="BC8" i="4"/>
  <c r="BD8" i="4"/>
  <c r="BE8" i="4"/>
  <c r="BA9" i="4"/>
  <c r="BA10" i="4" s="1"/>
  <c r="BB9" i="4"/>
  <c r="BC9" i="4"/>
  <c r="BC10" i="4" s="1"/>
  <c r="BD9" i="4"/>
  <c r="BE9" i="4"/>
  <c r="BE10" i="4" s="1"/>
  <c r="BA12" i="4"/>
  <c r="BB12" i="4"/>
  <c r="BC12" i="4"/>
  <c r="BD12" i="4"/>
  <c r="BE12" i="4"/>
  <c r="BA13" i="4"/>
  <c r="BB13" i="4"/>
  <c r="BC13" i="4"/>
  <c r="BD13" i="4"/>
  <c r="BE13" i="4"/>
  <c r="BA14" i="4"/>
  <c r="BB14" i="4"/>
  <c r="BC14" i="4"/>
  <c r="BD14" i="4"/>
  <c r="BE14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D17" i="4"/>
  <c r="BE17" i="4"/>
  <c r="BA18" i="4"/>
  <c r="BB18" i="4"/>
  <c r="BC18" i="4"/>
  <c r="BD18" i="4"/>
  <c r="BE18" i="4"/>
  <c r="BA21" i="4"/>
  <c r="BA22" i="4" s="1"/>
  <c r="BB21" i="4"/>
  <c r="BB22" i="4" s="1"/>
  <c r="BC21" i="4"/>
  <c r="BC22" i="4" s="1"/>
  <c r="BD21" i="4"/>
  <c r="BD22" i="4" s="1"/>
  <c r="BE21" i="4"/>
  <c r="BE22" i="4" s="1"/>
  <c r="BA24" i="4"/>
  <c r="BB24" i="4"/>
  <c r="BC24" i="4"/>
  <c r="BD24" i="4"/>
  <c r="BE24" i="4"/>
  <c r="BA25" i="4"/>
  <c r="BB25" i="4"/>
  <c r="BC25" i="4"/>
  <c r="BD25" i="4"/>
  <c r="BE25" i="4"/>
  <c r="BA26" i="4"/>
  <c r="BB26" i="4"/>
  <c r="BC26" i="4"/>
  <c r="BD26" i="4"/>
  <c r="BE26" i="4"/>
  <c r="BA29" i="4"/>
  <c r="BB29" i="4"/>
  <c r="BC29" i="4"/>
  <c r="BD29" i="4"/>
  <c r="BD31" i="4" s="1"/>
  <c r="BE29" i="4"/>
  <c r="BA30" i="4"/>
  <c r="BB30" i="4"/>
  <c r="BC30" i="4"/>
  <c r="BD30" i="4"/>
  <c r="BE30" i="4"/>
  <c r="BA27" i="4" l="1"/>
  <c r="BE19" i="4"/>
  <c r="BA19" i="4"/>
  <c r="BE27" i="4"/>
  <c r="BC27" i="4"/>
  <c r="BD10" i="4"/>
  <c r="BB10" i="4"/>
  <c r="BE31" i="4"/>
  <c r="BC31" i="4"/>
  <c r="BA31" i="4"/>
  <c r="BB31" i="4"/>
  <c r="BC19" i="4"/>
  <c r="BD27" i="4"/>
  <c r="BD19" i="4"/>
  <c r="BB19" i="4"/>
  <c r="BB27" i="4"/>
  <c r="BE43" i="3"/>
  <c r="I15" i="2" s="1"/>
  <c r="BD43" i="3"/>
  <c r="H15" i="2" s="1"/>
  <c r="BC43" i="3"/>
  <c r="G15" i="2" s="1"/>
  <c r="BA43" i="3"/>
  <c r="E15" i="2" s="1"/>
  <c r="G43" i="3"/>
  <c r="BB43" i="3" s="1"/>
  <c r="BE42" i="3"/>
  <c r="BE44" i="3" s="1"/>
  <c r="I16" i="2" s="1"/>
  <c r="BD42" i="3"/>
  <c r="BC42" i="3"/>
  <c r="BC44" i="3" s="1"/>
  <c r="G16" i="2" s="1"/>
  <c r="BA42" i="3"/>
  <c r="BA44" i="3" s="1"/>
  <c r="E16" i="2" s="1"/>
  <c r="G42" i="3"/>
  <c r="BB42" i="3" s="1"/>
  <c r="BD44" i="3"/>
  <c r="G44" i="3"/>
  <c r="F15" i="2" s="1"/>
  <c r="C44" i="3"/>
  <c r="BE39" i="3"/>
  <c r="BD39" i="3"/>
  <c r="BC39" i="3"/>
  <c r="BA39" i="3"/>
  <c r="G39" i="3"/>
  <c r="BB39" i="3" s="1"/>
  <c r="BE38" i="3"/>
  <c r="BE40" i="3" s="1"/>
  <c r="I14" i="2" s="1"/>
  <c r="BD38" i="3"/>
  <c r="BC38" i="3"/>
  <c r="BA38" i="3"/>
  <c r="G38" i="3"/>
  <c r="BB38" i="3" s="1"/>
  <c r="BB40" i="3" s="1"/>
  <c r="F14" i="2" s="1"/>
  <c r="B14" i="2"/>
  <c r="A14" i="2"/>
  <c r="BC40" i="3"/>
  <c r="G14" i="2" s="1"/>
  <c r="C40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C36" i="3" s="1"/>
  <c r="G13" i="2" s="1"/>
  <c r="BA33" i="3"/>
  <c r="G33" i="3"/>
  <c r="B13" i="2"/>
  <c r="A13" i="2"/>
  <c r="C36" i="3"/>
  <c r="BE21" i="3"/>
  <c r="BE22" i="3" s="1"/>
  <c r="I9" i="2" s="1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8" i="2"/>
  <c r="A8" i="2"/>
  <c r="BE19" i="3"/>
  <c r="I8" i="2" s="1"/>
  <c r="BC19" i="3"/>
  <c r="G8" i="2" s="1"/>
  <c r="G19" i="3"/>
  <c r="C19" i="3"/>
  <c r="BE9" i="3"/>
  <c r="BD9" i="3"/>
  <c r="BC9" i="3"/>
  <c r="BB9" i="3"/>
  <c r="G9" i="3"/>
  <c r="BA9" i="3" s="1"/>
  <c r="BE8" i="3"/>
  <c r="BD8" i="3"/>
  <c r="BC8" i="3"/>
  <c r="BC10" i="3" s="1"/>
  <c r="G7" i="2" s="1"/>
  <c r="BB8" i="3"/>
  <c r="G8" i="3"/>
  <c r="BA8" i="3" s="1"/>
  <c r="B7" i="2"/>
  <c r="A7" i="2"/>
  <c r="BD10" i="3"/>
  <c r="H7" i="2" s="1"/>
  <c r="BB10" i="3"/>
  <c r="F7" i="2" s="1"/>
  <c r="C10" i="3"/>
  <c r="C4" i="3"/>
  <c r="F3" i="3"/>
  <c r="C3" i="3"/>
  <c r="C2" i="2"/>
  <c r="C1" i="2"/>
  <c r="F31" i="1"/>
  <c r="G8" i="1"/>
  <c r="BA40" i="3" l="1"/>
  <c r="E14" i="2" s="1"/>
  <c r="BD40" i="3"/>
  <c r="H14" i="2" s="1"/>
  <c r="BE10" i="3"/>
  <c r="I7" i="2" s="1"/>
  <c r="G10" i="3"/>
  <c r="BB19" i="3"/>
  <c r="F8" i="2" s="1"/>
  <c r="BD19" i="3"/>
  <c r="H8" i="2" s="1"/>
  <c r="G36" i="3"/>
  <c r="BE36" i="3"/>
  <c r="I13" i="2" s="1"/>
  <c r="BA36" i="3"/>
  <c r="E13" i="2" s="1"/>
  <c r="G40" i="3"/>
  <c r="G17" i="2"/>
  <c r="C14" i="1" s="1"/>
  <c r="BD36" i="3"/>
  <c r="H13" i="2" s="1"/>
  <c r="H17" i="2" s="1"/>
  <c r="C15" i="1" s="1"/>
  <c r="BA10" i="3"/>
  <c r="E7" i="2" s="1"/>
  <c r="BA19" i="3"/>
  <c r="E8" i="2" s="1"/>
  <c r="BB44" i="3"/>
  <c r="BB33" i="3"/>
  <c r="BB36" i="3" s="1"/>
  <c r="F13" i="2" s="1"/>
  <c r="G22" i="3"/>
  <c r="I17" i="2" l="1"/>
  <c r="C20" i="1" s="1"/>
  <c r="F17" i="2"/>
  <c r="C17" i="1" s="1"/>
  <c r="E17" i="2"/>
  <c r="C16" i="1" l="1"/>
  <c r="C18" i="1" s="1"/>
  <c r="C21" i="1" s="1"/>
  <c r="G22" i="1" l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<sst xmlns="http://schemas.openxmlformats.org/spreadsheetml/2006/main" count="685" uniqueCount="408">
  <si>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</si>
  <si>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</si>
  <si>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</si>
  <si>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</si>
  <si>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</si>
  <si>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</si>
  <si>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</si>
  <si>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</si>
  <si>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</si>
  <si>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</si>
  <si>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</si>
  <si>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</si>
  <si>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</si>
  <si>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</si>
  <si>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</si>
  <si>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</si>
  <si>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</si>
  <si>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</si>
  <si>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</si>
  <si>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</si>
  <si>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</si>
  <si>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</si>
  <si>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</si>
  <si>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</si>
  <si>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</si>
  <si>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</si>
  <si>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</si>
  <si>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</si>
  <si>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</si>
  <si>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</si>
  <si>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</si>
  <si>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</si>
  <si>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</si>
  <si>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</si>
  <si>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</si>
  <si>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</si>
  <si>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</si>
  <si>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</si>
  <si>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</si>
  <si>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</si>
  <si>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</si>
  <si>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</si>
  <si>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</si>
  <si>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</si>
  <si>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</si>
  <si>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</si>
  <si>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</si>
  <si>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</si>
  <si>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</si>
  <si>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</si>
  <si>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</si>
  <si>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</si>
  <si>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</si>
  <si>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</si>
  <si>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</si>
  <si>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</si>
  <si>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</si>
  <si>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</si>
  <si>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</si>
  <si>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</si>
  <si>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</si>
  <si>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</si>
  <si>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</si>
  <si>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</si>
  <si>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</si>
  <si>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</si>
  <si>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</si>
  <si>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</si>
  <si>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</si>
  <si>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</si>
  <si>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</si>
  <si>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</si>
  <si>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</si>
  <si>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</si>
  <si>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</si>
  <si>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</si>
  <si>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</si>
  <si>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</si>
  <si>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</si>
  <si>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</si>
  <si>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</si>
  <si>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</si>
  <si>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</si>
  <si>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</si>
  <si>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</si>
  <si>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</si>
  <si>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</si>
  <si>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</si>
  <si>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</si>
  <si>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</si>
  <si>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</si>
  <si>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</si>
  <si>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</si>
  <si>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</si>
  <si>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</si>
  <si>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</si>
  <si>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</si>
  <si>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</si>
  <si>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</si>
  <si>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</si>
  <si>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</si>
  <si>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</si>
  <si>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</si>
  <si>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</si>
  <si>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</si>
  <si>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</si>
  <si>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</si>
  <si>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</si>
  <si>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</si>
  <si>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</si>
  <si>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</si>
  <si>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</si>
  <si>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</si>
  <si>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</si>
  <si>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</si>
  <si>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</si>
  <si>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002 Truhlárna</t>
  </si>
  <si>
    <t>Sníž.energet.náročnosti pro vytápění věznice Příbram</t>
  </si>
  <si>
    <t>Boukalová</t>
  </si>
  <si>
    <t>říjen 2011</t>
  </si>
  <si>
    <t xml:space="preserve">   ve spojích svařovaných DN 15 - DN40</t>
  </si>
  <si>
    <t>m</t>
  </si>
  <si>
    <t>Radiátorový ventil regulační s přednastavením G 1/2"</t>
  </si>
  <si>
    <t>ks</t>
  </si>
  <si>
    <t>G 3/4"</t>
  </si>
  <si>
    <t>Radiátorové šroubení uzavírací a vypouštěcí G 1/2"</t>
  </si>
  <si>
    <t>Ruční hlavice s pojistkou proti odcizení</t>
  </si>
  <si>
    <t>kpl</t>
  </si>
  <si>
    <t xml:space="preserve">Deskové radiátory včetně odvzdušňovacího ventilu a stěnových konzol </t>
  </si>
  <si>
    <t xml:space="preserve"> typ 22-600/1600</t>
  </si>
  <si>
    <t>typ 22-900/500</t>
  </si>
  <si>
    <t>typ 22-900/1200</t>
  </si>
  <si>
    <t>typ 22-900/1400</t>
  </si>
  <si>
    <t>typ 22-900/1600 (V-Š 3/4")</t>
  </si>
  <si>
    <t>typ 33-600/2300 (V-Š 3/4")</t>
  </si>
  <si>
    <t>typ 33-900/700</t>
  </si>
  <si>
    <t>typ 33-900/1200 (V-Š 3/4")</t>
  </si>
  <si>
    <t>typ 33-900/1400 (V-Š 3/4")</t>
  </si>
  <si>
    <t>typ 33-900/2000 (V-Š 3/4")</t>
  </si>
  <si>
    <t xml:space="preserve">Koupelnový trubkový radiátor včetně odvzdušňovacího ventilu a stěnových konzol </t>
  </si>
  <si>
    <t>výška 1830/600 mm</t>
  </si>
  <si>
    <t>Nátěry potrubí syntetické základní s 1x email. do DN 50</t>
  </si>
  <si>
    <t xml:space="preserve">Tlakové zkoušky potrubí </t>
  </si>
  <si>
    <t>Pomocné ocelové konstrukce</t>
  </si>
  <si>
    <t>Stavební přípomoce</t>
  </si>
  <si>
    <t>731</t>
  </si>
  <si>
    <t>Ústřední vytápění</t>
  </si>
  <si>
    <t xml:space="preserve">Potrubí z ocelových trubek závitových v kotel. </t>
  </si>
  <si>
    <t>731 Ústřední vytápění</t>
  </si>
  <si>
    <t>731 Ústřední vytápění celkem</t>
  </si>
  <si>
    <t>734 221</t>
  </si>
  <si>
    <t>734 222</t>
  </si>
  <si>
    <t>734 223</t>
  </si>
  <si>
    <t>734 224</t>
  </si>
  <si>
    <t>734 225</t>
  </si>
  <si>
    <t>735 151</t>
  </si>
  <si>
    <t>735 153</t>
  </si>
  <si>
    <t>735 152</t>
  </si>
  <si>
    <t>735 154</t>
  </si>
  <si>
    <t>735 155</t>
  </si>
  <si>
    <t>735 156</t>
  </si>
  <si>
    <t>735 157</t>
  </si>
  <si>
    <t>735 158</t>
  </si>
  <si>
    <t>735 159</t>
  </si>
  <si>
    <t>735 160</t>
  </si>
  <si>
    <t>735 161</t>
  </si>
  <si>
    <t>783 421</t>
  </si>
  <si>
    <t>731 900</t>
  </si>
  <si>
    <t>767 100</t>
  </si>
  <si>
    <t>727 100</t>
  </si>
  <si>
    <t>133 111</t>
  </si>
  <si>
    <t>731 01</t>
  </si>
  <si>
    <t>Náklady dle přílohy - díl 400</t>
  </si>
  <si>
    <t>Výměníková stanice</t>
  </si>
  <si>
    <t>Deskový výměník z nerezových desek pájených mědí pro ohřev TV</t>
  </si>
  <si>
    <t xml:space="preserve">   včetně tepelné izolace, jm.v. 66 kW</t>
  </si>
  <si>
    <t>Čerpadlo s plynulou regulací otáček v závislosti na tlakové diferenci DN 32/6, G = 3,96 m3/h, el. 230 V</t>
  </si>
  <si>
    <t>Čerpadlo třístupňové DN25/6, G = 1,89 m3/h, el. 230 V</t>
  </si>
  <si>
    <t>Čerpadlo  třístupňové, dobíjecí okruh TV, DN25/10, G = 1,26 m3/h, el. 230 V</t>
  </si>
  <si>
    <t>Potrubí z ocelových trubek závitových v kotelnách a strojovnách</t>
  </si>
  <si>
    <t xml:space="preserve">   ve spojích svařovaných do DN 40</t>
  </si>
  <si>
    <t>Orientační štítky na potrubí</t>
  </si>
  <si>
    <t>Odvzdušňovací nádoby DN 50</t>
  </si>
  <si>
    <t>Závěsy na potrubí, konzole, objímky</t>
  </si>
  <si>
    <t>Uzavírací ventil s lineární škrticí charakteristikou  - armatury na vstupu do PS, DN40</t>
  </si>
  <si>
    <t>se schopností regulovat až po úplné uzavření, PN 25, DN 32</t>
  </si>
  <si>
    <t>Pojistný ventil G = 1,26 m3/h,  otv.př. 10 bar  - dobíjecí okruh TV</t>
  </si>
  <si>
    <t>Vypouštěcí a odvzdušňovací kulový kohout G 1/2“</t>
  </si>
  <si>
    <t>Odvzdušňovací kulový kohout G 3/8“</t>
  </si>
  <si>
    <t>Kulový kohout G 1“</t>
  </si>
  <si>
    <t>G 5/4“</t>
  </si>
  <si>
    <t>G 6/4“</t>
  </si>
  <si>
    <t>Filtr závitový s výměnnou vložkou G 6/4“</t>
  </si>
  <si>
    <t>Zpětný ventil G 1"</t>
  </si>
  <si>
    <t>Vyvažovací regulační ventil s přednastavením a vypouštěním G 1"</t>
  </si>
  <si>
    <t xml:space="preserve">Tlakoměr kruhový, rozsah 0-6 bar </t>
  </si>
  <si>
    <t xml:space="preserve">Tlakoměr kruhový, rozsah 0-10 bar </t>
  </si>
  <si>
    <t>Teploměr kruhový s jímkou, G 3/8", rozsah 0-120 °C</t>
  </si>
  <si>
    <t>Tlakoměr diferenciální, roz. 0-100 kPa včetně návarků</t>
  </si>
  <si>
    <t xml:space="preserve">Jímky pro tlakové a teplotní odběry </t>
  </si>
  <si>
    <t>Nátěry potrubí syntetické základní do DN 40</t>
  </si>
  <si>
    <t>Nátěry potrubí syntetické základní s 1x email. do DN 40</t>
  </si>
  <si>
    <t>Tepelná izolace potrubí a kolen z polyetylenu tl. 25 mm - do DN 40</t>
  </si>
  <si>
    <t>Akumulační nádoba pro TV, s magneziovou anodou, PN 10, včetně</t>
  </si>
  <si>
    <t xml:space="preserve">tepelné izolace, objem 2500 l </t>
  </si>
  <si>
    <t>DN 32/6, G = 3,96 m3/h, el 230 V</t>
  </si>
  <si>
    <t>max tepl 70°PN 10 bar, včetně  spojovacích armatur a fitinek DN 25</t>
  </si>
  <si>
    <t>Potrubí dobíjecího okruhu TV ze síťovaného polyethylenu PEX-a,</t>
  </si>
  <si>
    <t>pevné body</t>
  </si>
  <si>
    <t>Doplňkové konstrukce z ocelového válc. materiálu včetně nátěrů,</t>
  </si>
  <si>
    <t>potrubí, včetně kapiláry do přívodního potrubí a návarku 1/4“,</t>
  </si>
  <si>
    <t xml:space="preserve">Regulátor diferenčního tlaku plynule nastavitelný, montáž do zpětného </t>
  </si>
  <si>
    <t>732</t>
  </si>
  <si>
    <t>Náklady dle přílohy - díl 410</t>
  </si>
  <si>
    <t>732Předávací stanice</t>
  </si>
  <si>
    <t>Předávací stanice</t>
  </si>
  <si>
    <t>732 Předávací stanice</t>
  </si>
  <si>
    <t>732 101</t>
  </si>
  <si>
    <t>732 102</t>
  </si>
  <si>
    <t>732 301</t>
  </si>
  <si>
    <t>732 302</t>
  </si>
  <si>
    <t>732 303</t>
  </si>
  <si>
    <t>733 101</t>
  </si>
  <si>
    <t>733 171</t>
  </si>
  <si>
    <t>733 102</t>
  </si>
  <si>
    <t>733 103</t>
  </si>
  <si>
    <t>767 101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</si>
  <si>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</si>
  <si>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</si>
  <si>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</si>
  <si>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</si>
  <si>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</si>
  <si>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</si>
  <si>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</si>
  <si>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</si>
  <si>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734 109</t>
  </si>
  <si>
    <t>734 110</t>
  </si>
  <si>
    <t>734 111</t>
  </si>
  <si>
    <t>734 112</t>
  </si>
  <si>
    <t>734 113</t>
  </si>
  <si>
    <t>734 114</t>
  </si>
  <si>
    <t>734 115</t>
  </si>
  <si>
    <t>734 116</t>
  </si>
  <si>
    <t>734 117</t>
  </si>
  <si>
    <t>7340118</t>
  </si>
  <si>
    <t>783 101</t>
  </si>
  <si>
    <t>783 102</t>
  </si>
  <si>
    <t>713 441</t>
  </si>
  <si>
    <t>733 104</t>
  </si>
  <si>
    <t>733 106</t>
  </si>
  <si>
    <t>727 101</t>
  </si>
  <si>
    <t>M 36 Měřící a regulační zařízení</t>
  </si>
  <si>
    <t xml:space="preserve">Celkem za </t>
  </si>
  <si>
    <t>Vypracování výrobní dokumentace M + R</t>
  </si>
  <si>
    <t>360 46</t>
  </si>
  <si>
    <t>Revize včetně revizní zprávy</t>
  </si>
  <si>
    <t>Seřízení ma uvedení do provozu</t>
  </si>
  <si>
    <t>360 45</t>
  </si>
  <si>
    <t>Vypracování SW podstanice</t>
  </si>
  <si>
    <t>360 44</t>
  </si>
  <si>
    <t>360 43</t>
  </si>
  <si>
    <t>Ovládací panel pro montáž na čelní desku rozváděče</t>
  </si>
  <si>
    <t>360 42</t>
  </si>
  <si>
    <t>Podstanice řídícího systému pro  AI=12,DI=10, AO=5, DO=10</t>
  </si>
  <si>
    <t>360 41</t>
  </si>
  <si>
    <t>360 40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</si>
  <si>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</si>
  <si>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360 39</t>
  </si>
  <si>
    <t xml:space="preserve">  </t>
  </si>
  <si>
    <t>Vodič CYA 6 mm2, žlutozelený</t>
  </si>
  <si>
    <t>360 38</t>
  </si>
  <si>
    <t>Ukončení kabelů smršťovací záklopkou</t>
  </si>
  <si>
    <t>360 37</t>
  </si>
  <si>
    <t>360 36</t>
  </si>
  <si>
    <t>Krabice se svorkama  na povrch (Acidur)</t>
  </si>
  <si>
    <t>360 35</t>
  </si>
  <si>
    <t>kg</t>
  </si>
  <si>
    <t>Materiál úhelník 35x35x3</t>
  </si>
  <si>
    <t>360 34</t>
  </si>
  <si>
    <t>360 33</t>
  </si>
  <si>
    <t>Kotevní destička</t>
  </si>
  <si>
    <t>360 32</t>
  </si>
  <si>
    <t>360 31</t>
  </si>
  <si>
    <t>Žlab MARS 125x50 včetně kolen, podpěr a vík</t>
  </si>
  <si>
    <t>360 30</t>
  </si>
  <si>
    <t>360 29</t>
  </si>
  <si>
    <t>Žlab MARS 62x50 včetně kolen, podpěr a vík</t>
  </si>
  <si>
    <t>360 28</t>
  </si>
  <si>
    <t>360 27</t>
  </si>
  <si>
    <t>Kabel LAM TWIN 4x2x0,5 pevně uložený</t>
  </si>
  <si>
    <t>360 26</t>
  </si>
  <si>
    <t>360 25</t>
  </si>
  <si>
    <t>Kabel CYKY 5J x 1, 5 pevně uložený</t>
  </si>
  <si>
    <t>360 24</t>
  </si>
  <si>
    <t>360 23</t>
  </si>
  <si>
    <t>Kabel CYKY 3J x 1, 5 pevně uložený</t>
  </si>
  <si>
    <t>360 22</t>
  </si>
  <si>
    <t>360 21</t>
  </si>
  <si>
    <t>Kabel JYSTY 2P x 0,8 pevně uložený</t>
  </si>
  <si>
    <t>360 20</t>
  </si>
  <si>
    <t>KABELY A KONSTRUKCE VČETNĚ NÁTĚRŮ</t>
  </si>
  <si>
    <t xml:space="preserve">Jednopólový vypínač pro nástěnnou montáž, IP44 </t>
  </si>
  <si>
    <t>360 19</t>
  </si>
  <si>
    <t>Zářivkové svítidlo, 2x36W, přisazené, IP54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</si>
  <si>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</si>
  <si>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</si>
  <si>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</si>
  <si>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</si>
  <si>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</si>
  <si>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</si>
  <si>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</si>
  <si>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</si>
  <si>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</si>
  <si>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</si>
  <si>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</si>
  <si>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</si>
  <si>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</si>
  <si>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</si>
  <si>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</si>
  <si>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</si>
  <si>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</si>
  <si>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</si>
  <si>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</si>
  <si>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</si>
  <si>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</si>
  <si>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</si>
  <si>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</si>
  <si>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</si>
  <si>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</si>
  <si>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</si>
  <si>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</si>
  <si>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</si>
  <si>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</si>
  <si>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</si>
  <si>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</si>
  <si>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5/1-2x,6/1,7/3,7/1,8/1</t>
  </si>
  <si>
    <t>Prostorový snímač teploty ,6/2,8/4,</t>
  </si>
  <si>
    <t>Snímač tlaku , 0-10V, 0-6B,5/2,</t>
  </si>
  <si>
    <t>Stonkový termostat, 30 až 90 st.C, 8/2</t>
  </si>
  <si>
    <t>Snímač zaplavení včetně elektrod, 8/3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</si>
  <si>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kv=10m3/hod, PN16,</t>
    </r>
    <r>
      <rPr>
        <sz val="10"/>
        <rFont val="Arial Narrow"/>
        <family val="2"/>
        <charset val="238"/>
      </rPr>
      <t xml:space="preserve"> 24V, pohon 0-10V, 6/3,7/2</t>
    </r>
  </si>
  <si>
    <t>Havarijní ventil s elektrohydraulickým uzávěrem, DN 40, PN25, pohon 230V,50 Hz, 8/5</t>
  </si>
  <si>
    <t>ROZVÁDĚČ RA-002</t>
  </si>
  <si>
    <t>Převodník metalika-optika</t>
  </si>
  <si>
    <t>SOFTWARE objektu 002</t>
  </si>
  <si>
    <t xml:space="preserve"> M 36 Měřící a regulační  zařízení</t>
  </si>
  <si>
    <t>Náklady dle přílony - díl 700</t>
  </si>
  <si>
    <t>MaR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</si>
  <si>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</si>
  <si>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</si>
  <si>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</si>
  <si>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</si>
  <si>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</si>
  <si>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</si>
  <si>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</si>
  <si>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</si>
  <si>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</si>
  <si>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</si>
  <si>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</si>
  <si>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</si>
  <si>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</si>
  <si>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>Potrubí z PPR Instaplast, studená, D 32/4,4 mm vč. izol tl 25mm</t>
  </si>
  <si>
    <t>722 17-2313.R00</t>
  </si>
  <si>
    <t xml:space="preserve">Cirkulační čerpadlo DN 25 </t>
  </si>
  <si>
    <t>724 32-9001</t>
  </si>
  <si>
    <t xml:space="preserve">Zpětná klapka DN 25 </t>
  </si>
  <si>
    <t>722 23-1063</t>
  </si>
  <si>
    <t xml:space="preserve">Kulový kohout s vypouš´t DN 25 </t>
  </si>
  <si>
    <t>722 22-2332</t>
  </si>
  <si>
    <t xml:space="preserve">Kulový kohout  DN 25 </t>
  </si>
  <si>
    <t>722 22-2313</t>
  </si>
  <si>
    <t xml:space="preserve">Nádoba expanzní na pitnou vodu 80l </t>
  </si>
  <si>
    <t>724 30-9001</t>
  </si>
  <si>
    <t>kus</t>
  </si>
  <si>
    <t xml:space="preserve">Ventil pojistný pružinový P10-237-616, G 3/4 </t>
  </si>
  <si>
    <t>722 23-1162.R00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</si>
  <si>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</si>
  <si>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</si>
  <si>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</si>
  <si>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</si>
  <si>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25 </t>
  </si>
  <si>
    <t>722 23-2362</t>
  </si>
  <si>
    <t xml:space="preserve">Ventil redukční, G 1 (DN 25) </t>
  </si>
  <si>
    <t>722 23-1283.R00</t>
  </si>
  <si>
    <t xml:space="preserve">Napojení plast.potrubí na stáv.potrubí pozink </t>
  </si>
  <si>
    <t>722 17-9002</t>
  </si>
  <si>
    <t>soubor</t>
  </si>
  <si>
    <t xml:space="preserve">Oprava-potrubí závitové,vsazení odbočky DN 40 </t>
  </si>
  <si>
    <t>722 13-1915.R00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</si>
  <si>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</si>
  <si>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</si>
  <si>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</si>
  <si>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</si>
  <si>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</si>
  <si>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</si>
  <si>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</si>
  <si>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</si>
  <si>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Potrubí HT připojovací DN 50 x 1,8 mm </t>
  </si>
  <si>
    <t>721 17-6103.R00</t>
  </si>
  <si>
    <t>Vnitřní kanalizace</t>
  </si>
  <si>
    <t>721</t>
  </si>
  <si>
    <t>Sníž energet.náročnosti pro vyytápění věznice příbram</t>
  </si>
  <si>
    <t>720</t>
  </si>
  <si>
    <t>Zdravotní instaalace</t>
  </si>
  <si>
    <t>Zdravotní instalace</t>
  </si>
  <si>
    <t>720 01</t>
  </si>
  <si>
    <t>Náklady dle přílohy - díl 200</t>
  </si>
  <si>
    <t>720 Zdravotní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</si>
</sst>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0"/>
      <name val="Arial CE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5" fillId="0" borderId="0"/>
    <xf numFmtId="0" fontId="26" fillId="0" borderId="0"/>
  </cellStyleXfs>
  <cellXfs count="26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20" fillId="0" borderId="59" xfId="1" applyFont="1" applyFill="1" applyBorder="1"/>
    <xf numFmtId="0" fontId="8" fillId="0" borderId="53" xfId="1" applyFont="1" applyFill="1" applyBorder="1" applyAlignment="1">
      <alignment horizontal="center"/>
    </xf>
    <xf numFmtId="0" fontId="21" fillId="0" borderId="53" xfId="0" applyFont="1" applyBorder="1" applyAlignment="1">
      <alignment horizontal="left" wrapText="1" indent="1"/>
    </xf>
    <xf numFmtId="0" fontId="21" fillId="0" borderId="53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53" xfId="0" applyFont="1" applyBorder="1" applyAlignment="1"/>
    <xf numFmtId="0" fontId="21" fillId="0" borderId="53" xfId="0" applyFont="1" applyBorder="1" applyAlignment="1">
      <alignment horizontal="left" indent="1"/>
    </xf>
    <xf numFmtId="0" fontId="21" fillId="0" borderId="53" xfId="0" applyNumberFormat="1" applyFont="1" applyBorder="1" applyAlignment="1">
      <alignment horizontal="left" wrapText="1" indent="1"/>
    </xf>
    <xf numFmtId="0" fontId="21" fillId="0" borderId="53" xfId="0" applyNumberFormat="1" applyFont="1" applyBorder="1" applyAlignment="1">
      <alignment horizontal="center" wrapText="1"/>
    </xf>
    <xf numFmtId="0" fontId="5" fillId="0" borderId="59" xfId="1" applyFont="1" applyFill="1" applyBorder="1" applyAlignment="1">
      <alignment horizontal="center"/>
    </xf>
    <xf numFmtId="0" fontId="9" fillId="0" borderId="59" xfId="1" applyNumberFormat="1" applyFill="1" applyBorder="1" applyAlignment="1">
      <alignment horizontal="right"/>
    </xf>
    <xf numFmtId="4" fontId="20" fillId="0" borderId="59" xfId="1" applyNumberFormat="1" applyFont="1" applyFill="1" applyBorder="1"/>
    <xf numFmtId="0" fontId="22" fillId="0" borderId="53" xfId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left"/>
    </xf>
    <xf numFmtId="49" fontId="23" fillId="0" borderId="53" xfId="1" applyNumberFormat="1" applyFont="1" applyFill="1" applyBorder="1" applyAlignment="1">
      <alignment horizontal="left"/>
    </xf>
    <xf numFmtId="4" fontId="22" fillId="0" borderId="53" xfId="1" applyNumberFormat="1" applyFont="1" applyFill="1" applyBorder="1" applyAlignment="1">
      <alignment horizontal="right"/>
    </xf>
    <xf numFmtId="4" fontId="22" fillId="0" borderId="53" xfId="1" applyNumberFormat="1" applyFont="1" applyFill="1" applyBorder="1"/>
    <xf numFmtId="0" fontId="23" fillId="0" borderId="53" xfId="1" applyFont="1" applyFill="1" applyBorder="1"/>
    <xf numFmtId="0" fontId="22" fillId="0" borderId="0" xfId="1" applyFont="1"/>
    <xf numFmtId="0" fontId="24" fillId="0" borderId="0" xfId="1" applyFont="1"/>
    <xf numFmtId="3" fontId="22" fillId="0" borderId="0" xfId="1" applyNumberFormat="1" applyFont="1"/>
    <xf numFmtId="0" fontId="22" fillId="0" borderId="59" xfId="1" applyFont="1" applyFill="1" applyBorder="1" applyAlignment="1">
      <alignment horizontal="center"/>
    </xf>
    <xf numFmtId="4" fontId="22" fillId="0" borderId="59" xfId="1" applyNumberFormat="1" applyFont="1" applyFill="1" applyBorder="1" applyAlignment="1">
      <alignment horizontal="right"/>
    </xf>
    <xf numFmtId="4" fontId="17" fillId="0" borderId="6" xfId="1" applyNumberFormat="1" applyFont="1" applyFill="1" applyBorder="1" applyAlignment="1">
      <alignment horizontal="right"/>
    </xf>
    <xf numFmtId="4" fontId="22" fillId="0" borderId="6" xfId="1" applyNumberFormat="1" applyFont="1" applyFill="1" applyBorder="1" applyAlignment="1">
      <alignment horizontal="right"/>
    </xf>
    <xf numFmtId="0" fontId="22" fillId="0" borderId="6" xfId="1" applyNumberFormat="1" applyFont="1" applyFill="1" applyBorder="1" applyAlignment="1">
      <alignment horizontal="right"/>
    </xf>
    <xf numFmtId="0" fontId="21" fillId="0" borderId="53" xfId="3" applyFont="1" applyBorder="1" applyAlignment="1">
      <alignment horizontal="left" indent="1"/>
    </xf>
    <xf numFmtId="0" fontId="21" fillId="0" borderId="53" xfId="3" applyFont="1" applyBorder="1" applyAlignment="1">
      <alignment horizontal="center"/>
    </xf>
    <xf numFmtId="0" fontId="21" fillId="0" borderId="53" xfId="3" applyFont="1" applyBorder="1" applyAlignment="1"/>
    <xf numFmtId="0" fontId="21" fillId="0" borderId="53" xfId="3" applyNumberFormat="1" applyFont="1" applyBorder="1" applyAlignment="1">
      <alignment horizontal="left" wrapText="1" indent="1"/>
    </xf>
    <xf numFmtId="0" fontId="21" fillId="0" borderId="13" xfId="3" applyFont="1" applyBorder="1" applyAlignment="1">
      <alignment horizontal="left" indent="1"/>
    </xf>
    <xf numFmtId="0" fontId="21" fillId="0" borderId="53" xfId="3" applyFont="1" applyFill="1" applyBorder="1" applyAlignment="1">
      <alignment horizontal="left" indent="1"/>
    </xf>
    <xf numFmtId="0" fontId="21" fillId="0" borderId="53" xfId="3" applyNumberFormat="1" applyFont="1" applyBorder="1" applyAlignment="1">
      <alignment horizontal="center" wrapText="1"/>
    </xf>
    <xf numFmtId="0" fontId="21" fillId="0" borderId="13" xfId="3" applyFont="1" applyFill="1" applyBorder="1" applyAlignment="1">
      <alignment horizontal="left" indent="1"/>
    </xf>
    <xf numFmtId="49" fontId="22" fillId="0" borderId="53" xfId="1" applyNumberFormat="1" applyFont="1" applyFill="1" applyBorder="1" applyAlignment="1">
      <alignment horizontal="right"/>
    </xf>
    <xf numFmtId="49" fontId="23" fillId="0" borderId="53" xfId="1" applyNumberFormat="1" applyFont="1" applyFill="1" applyBorder="1" applyAlignment="1">
      <alignment horizontal="right"/>
    </xf>
    <xf numFmtId="49" fontId="22" fillId="0" borderId="53" xfId="1" applyNumberFormat="1" applyFont="1" applyFill="1" applyBorder="1" applyAlignment="1">
      <alignment horizontal="right" vertical="top"/>
    </xf>
    <xf numFmtId="2" fontId="22" fillId="0" borderId="53" xfId="1" applyNumberFormat="1" applyFont="1" applyFill="1" applyBorder="1" applyAlignment="1">
      <alignment horizontal="right"/>
    </xf>
    <xf numFmtId="0" fontId="20" fillId="0" borderId="0" xfId="1" applyFont="1"/>
    <xf numFmtId="4" fontId="20" fillId="0" borderId="59" xfId="1" applyNumberFormat="1" applyFont="1" applyBorder="1"/>
    <xf numFmtId="0" fontId="20" fillId="0" borderId="59" xfId="1" applyFont="1" applyBorder="1"/>
    <xf numFmtId="165" fontId="27" fillId="0" borderId="53" xfId="0" applyNumberFormat="1" applyFont="1" applyBorder="1" applyAlignment="1">
      <alignment vertical="center"/>
    </xf>
    <xf numFmtId="0" fontId="0" fillId="0" borderId="53" xfId="0" applyBorder="1"/>
    <xf numFmtId="0" fontId="27" fillId="0" borderId="0" xfId="0" applyFont="1" applyAlignment="1">
      <alignment horizontal="left" vertical="center" wrapText="1"/>
    </xf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0" fontId="27" fillId="0" borderId="53" xfId="0" applyFont="1" applyBorder="1" applyAlignment="1">
      <alignment horizontal="center" vertical="center"/>
    </xf>
    <xf numFmtId="3" fontId="17" fillId="0" borderId="53" xfId="1" applyNumberFormat="1" applyFont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4" fontId="22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center"/>
    </xf>
    <xf numFmtId="165" fontId="29" fillId="0" borderId="53" xfId="0" applyNumberFormat="1" applyFont="1" applyBorder="1" applyAlignment="1">
      <alignment vertical="center"/>
    </xf>
    <xf numFmtId="0" fontId="0" fillId="0" borderId="0" xfId="0"/>
    <xf numFmtId="166" fontId="27" fillId="0" borderId="0" xfId="0" applyNumberFormat="1" applyFont="1" applyAlignment="1">
      <alignment vertical="center"/>
    </xf>
    <xf numFmtId="0" fontId="20" fillId="0" borderId="19" xfId="0" applyFont="1" applyBorder="1"/>
    <xf numFmtId="0" fontId="0" fillId="0" borderId="59" xfId="0" applyBorder="1"/>
    <xf numFmtId="0" fontId="9" fillId="0" borderId="60" xfId="1" applyFill="1" applyBorder="1"/>
    <xf numFmtId="0" fontId="9" fillId="0" borderId="59" xfId="1" applyBorder="1"/>
    <xf numFmtId="4" fontId="17" fillId="0" borderId="53" xfId="1" applyNumberFormat="1" applyFont="1" applyBorder="1"/>
    <xf numFmtId="0" fontId="17" fillId="0" borderId="0" xfId="1" applyFont="1"/>
    <xf numFmtId="0" fontId="31" fillId="0" borderId="0" xfId="1" applyFont="1"/>
    <xf numFmtId="4" fontId="31" fillId="0" borderId="61" xfId="1" applyNumberFormat="1" applyFont="1" applyBorder="1"/>
    <xf numFmtId="0" fontId="31" fillId="0" borderId="20" xfId="1" applyFont="1" applyBorder="1"/>
    <xf numFmtId="0" fontId="31" fillId="0" borderId="19" xfId="1" applyFont="1" applyBorder="1"/>
    <xf numFmtId="0" fontId="9" fillId="0" borderId="9" xfId="1" applyFill="1" applyBorder="1"/>
    <xf numFmtId="0" fontId="9" fillId="0" borderId="10" xfId="1" applyFill="1" applyBorder="1"/>
    <xf numFmtId="0" fontId="9" fillId="0" borderId="11" xfId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2"/>
    <cellStyle name="Normální 3" xfId="3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002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32817.227500000001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BreakPreview" topLeftCell="A4" zoomScaleNormal="100" zoomScaleSheetLayoutView="100" workbookViewId="0">
      <selection activeCell="K26" sqref="K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116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117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41"/>
      <c r="D7" s="242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41"/>
      <c r="D8" s="242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43" t="s">
        <v>115</v>
      </c>
      <c r="F11" s="244"/>
      <c r="G11" s="245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118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119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46"/>
      <c r="C37" s="246"/>
      <c r="D37" s="246"/>
      <c r="E37" s="246"/>
      <c r="F37" s="246"/>
      <c r="G37" s="246"/>
      <c r="H37" t="s">
        <v>4</v>
      </c>
    </row>
    <row r="38" spans="1:8" ht="12.75" customHeight="1" x14ac:dyDescent="0.2">
      <c r="A38" s="67"/>
      <c r="B38" s="246"/>
      <c r="C38" s="246"/>
      <c r="D38" s="246"/>
      <c r="E38" s="246"/>
      <c r="F38" s="246"/>
      <c r="G38" s="246"/>
      <c r="H38" t="s">
        <v>4</v>
      </c>
    </row>
    <row r="39" spans="1:8" x14ac:dyDescent="0.2">
      <c r="A39" s="67"/>
      <c r="B39" s="246"/>
      <c r="C39" s="246"/>
      <c r="D39" s="246"/>
      <c r="E39" s="246"/>
      <c r="F39" s="246"/>
      <c r="G39" s="246"/>
      <c r="H39" t="s">
        <v>4</v>
      </c>
    </row>
    <row r="40" spans="1:8" x14ac:dyDescent="0.2">
      <c r="A40" s="67"/>
      <c r="B40" s="246"/>
      <c r="C40" s="246"/>
      <c r="D40" s="246"/>
      <c r="E40" s="246"/>
      <c r="F40" s="246"/>
      <c r="G40" s="246"/>
      <c r="H40" t="s">
        <v>4</v>
      </c>
    </row>
    <row r="41" spans="1:8" x14ac:dyDescent="0.2">
      <c r="A41" s="67"/>
      <c r="B41" s="246"/>
      <c r="C41" s="246"/>
      <c r="D41" s="246"/>
      <c r="E41" s="246"/>
      <c r="F41" s="246"/>
      <c r="G41" s="246"/>
      <c r="H41" t="s">
        <v>4</v>
      </c>
    </row>
    <row r="42" spans="1:8" x14ac:dyDescent="0.2">
      <c r="A42" s="67"/>
      <c r="B42" s="246"/>
      <c r="C42" s="246"/>
      <c r="D42" s="246"/>
      <c r="E42" s="246"/>
      <c r="F42" s="246"/>
      <c r="G42" s="246"/>
      <c r="H42" t="s">
        <v>4</v>
      </c>
    </row>
    <row r="43" spans="1:8" x14ac:dyDescent="0.2">
      <c r="A43" s="67"/>
      <c r="B43" s="246"/>
      <c r="C43" s="246"/>
      <c r="D43" s="246"/>
      <c r="E43" s="246"/>
      <c r="F43" s="246"/>
      <c r="G43" s="246"/>
      <c r="H43" t="s">
        <v>4</v>
      </c>
    </row>
    <row r="44" spans="1:8" x14ac:dyDescent="0.2">
      <c r="A44" s="67"/>
      <c r="B44" s="246"/>
      <c r="C44" s="246"/>
      <c r="D44" s="246"/>
      <c r="E44" s="246"/>
      <c r="F44" s="246"/>
      <c r="G44" s="246"/>
      <c r="H44" t="s">
        <v>4</v>
      </c>
    </row>
    <row r="45" spans="1:8" ht="3" customHeight="1" x14ac:dyDescent="0.2">
      <c r="A45" s="67"/>
      <c r="B45" s="246"/>
      <c r="C45" s="246"/>
      <c r="D45" s="246"/>
      <c r="E45" s="246"/>
      <c r="F45" s="246"/>
      <c r="G45" s="246"/>
      <c r="H45" t="s">
        <v>4</v>
      </c>
    </row>
    <row r="46" spans="1:8" x14ac:dyDescent="0.2">
      <c r="B46" s="240"/>
      <c r="C46" s="240"/>
      <c r="D46" s="240"/>
      <c r="E46" s="240"/>
      <c r="F46" s="240"/>
      <c r="G46" s="240"/>
    </row>
    <row r="47" spans="1:8" x14ac:dyDescent="0.2">
      <c r="B47" s="240"/>
      <c r="C47" s="240"/>
      <c r="D47" s="240"/>
      <c r="E47" s="240"/>
      <c r="F47" s="240"/>
      <c r="G47" s="240"/>
    </row>
    <row r="48" spans="1:8" x14ac:dyDescent="0.2">
      <c r="B48" s="240"/>
      <c r="C48" s="240"/>
      <c r="D48" s="240"/>
      <c r="E48" s="240"/>
      <c r="F48" s="240"/>
      <c r="G48" s="240"/>
    </row>
    <row r="49" spans="2:7" x14ac:dyDescent="0.2">
      <c r="B49" s="240"/>
      <c r="C49" s="240"/>
      <c r="D49" s="240"/>
      <c r="E49" s="240"/>
      <c r="F49" s="240"/>
      <c r="G49" s="240"/>
    </row>
    <row r="50" spans="2:7" x14ac:dyDescent="0.2">
      <c r="B50" s="240"/>
      <c r="C50" s="240"/>
      <c r="D50" s="240"/>
      <c r="E50" s="240"/>
      <c r="F50" s="240"/>
      <c r="G50" s="240"/>
    </row>
    <row r="51" spans="2:7" x14ac:dyDescent="0.2">
      <c r="B51" s="240"/>
      <c r="C51" s="240"/>
      <c r="D51" s="240"/>
      <c r="E51" s="240"/>
      <c r="F51" s="240"/>
      <c r="G51" s="240"/>
    </row>
    <row r="52" spans="2:7" x14ac:dyDescent="0.2">
      <c r="B52" s="240"/>
      <c r="C52" s="240"/>
      <c r="D52" s="240"/>
      <c r="E52" s="240"/>
      <c r="F52" s="240"/>
      <c r="G52" s="240"/>
    </row>
    <row r="53" spans="2:7" x14ac:dyDescent="0.2">
      <c r="B53" s="240"/>
      <c r="C53" s="240"/>
      <c r="D53" s="240"/>
      <c r="E53" s="240"/>
      <c r="F53" s="240"/>
      <c r="G53" s="240"/>
    </row>
    <row r="54" spans="2:7" x14ac:dyDescent="0.2">
      <c r="B54" s="240"/>
      <c r="C54" s="240"/>
      <c r="D54" s="240"/>
      <c r="E54" s="240"/>
      <c r="F54" s="240"/>
      <c r="G54" s="240"/>
    </row>
    <row r="55" spans="2:7" x14ac:dyDescent="0.2">
      <c r="B55" s="240"/>
      <c r="C55" s="240"/>
      <c r="D55" s="240"/>
      <c r="E55" s="240"/>
      <c r="F55" s="240"/>
      <c r="G55" s="240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7" t="s">
        <v>5</v>
      </c>
      <c r="B1" s="248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 x14ac:dyDescent="0.25">
      <c r="A2" s="249" t="s">
        <v>1</v>
      </c>
      <c r="B2" s="250"/>
      <c r="C2" s="74" t="str">
        <f>CONCATENATE(cisloobjektu," ",nazevobjektu)</f>
        <v xml:space="preserve"> SO 002 Truhlárna</v>
      </c>
      <c r="D2" s="75"/>
      <c r="E2" s="76"/>
      <c r="F2" s="75"/>
      <c r="G2" s="251"/>
      <c r="H2" s="251"/>
      <c r="I2" s="252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'100-stav.část'!B7</f>
        <v>61</v>
      </c>
      <c r="B7" s="85" t="str">
        <f>'100-stav.část'!C7</f>
        <v>Upravy povrchů vnitřní</v>
      </c>
      <c r="C7" s="86"/>
      <c r="D7" s="87"/>
      <c r="E7" s="163">
        <f>'100-stav.část'!BA10</f>
        <v>0</v>
      </c>
      <c r="F7" s="164">
        <f>'100-stav.část'!BB10</f>
        <v>0</v>
      </c>
      <c r="G7" s="164">
        <f>'100-stav.část'!BC10</f>
        <v>0</v>
      </c>
      <c r="H7" s="164">
        <f>'100-stav.část'!BD10</f>
        <v>0</v>
      </c>
      <c r="I7" s="165">
        <f>'100-stav.část'!BE10</f>
        <v>0</v>
      </c>
    </row>
    <row r="8" spans="1:9" s="11" customFormat="1" x14ac:dyDescent="0.2">
      <c r="A8" s="162" t="str">
        <f>'100-stav.část'!B11</f>
        <v>97</v>
      </c>
      <c r="B8" s="85" t="str">
        <f>'100-stav.část'!C11</f>
        <v>Prorážení otvorů</v>
      </c>
      <c r="C8" s="86"/>
      <c r="D8" s="87"/>
      <c r="E8" s="163">
        <f>'100-stav.část'!BA19</f>
        <v>0</v>
      </c>
      <c r="F8" s="164">
        <f>'100-stav.část'!BB19</f>
        <v>0</v>
      </c>
      <c r="G8" s="164">
        <f>'100-stav.část'!BC19</f>
        <v>0</v>
      </c>
      <c r="H8" s="164">
        <f>'100-stav.část'!BD19</f>
        <v>0</v>
      </c>
      <c r="I8" s="165">
        <f>'100-stav.část'!BE19</f>
        <v>0</v>
      </c>
    </row>
    <row r="9" spans="1:9" s="11" customFormat="1" x14ac:dyDescent="0.2">
      <c r="A9" s="162" t="str">
        <f>'100-stav.část'!B20</f>
        <v>99</v>
      </c>
      <c r="B9" s="85" t="str">
        <f>'100-stav.část'!C20</f>
        <v>Staveništní přesun hmot</v>
      </c>
      <c r="C9" s="86"/>
      <c r="D9" s="87"/>
      <c r="E9" s="163">
        <f>'100-stav.část'!BA22</f>
        <v>0</v>
      </c>
      <c r="F9" s="164">
        <f>'100-stav.část'!BB22</f>
        <v>0</v>
      </c>
      <c r="G9" s="164">
        <f>'100-stav.část'!BC22</f>
        <v>0</v>
      </c>
      <c r="H9" s="164">
        <f>'100-stav.část'!BD22</f>
        <v>0</v>
      </c>
      <c r="I9" s="165">
        <f>'100-stav.část'!BE22</f>
        <v>0</v>
      </c>
    </row>
    <row r="10" spans="1:9" s="11" customFormat="1" x14ac:dyDescent="0.2">
      <c r="A10" s="162" t="s">
        <v>402</v>
      </c>
      <c r="B10" s="85" t="s">
        <v>403</v>
      </c>
      <c r="C10" s="86"/>
      <c r="D10" s="87"/>
      <c r="E10" s="163"/>
      <c r="F10" s="164">
        <f>'100-stav.část'!G25</f>
        <v>0</v>
      </c>
      <c r="G10" s="164">
        <v>0</v>
      </c>
      <c r="H10" s="164">
        <v>0</v>
      </c>
      <c r="I10" s="165">
        <v>0</v>
      </c>
    </row>
    <row r="11" spans="1:9" s="11" customFormat="1" x14ac:dyDescent="0.2">
      <c r="A11" s="162" t="s">
        <v>145</v>
      </c>
      <c r="B11" s="85" t="s">
        <v>146</v>
      </c>
      <c r="C11" s="86"/>
      <c r="D11" s="87"/>
      <c r="E11" s="163"/>
      <c r="F11" s="164">
        <f>'100-stav.část'!G28</f>
        <v>0</v>
      </c>
      <c r="G11" s="164">
        <v>0</v>
      </c>
      <c r="H11" s="164">
        <v>0</v>
      </c>
      <c r="I11" s="165">
        <v>0</v>
      </c>
    </row>
    <row r="12" spans="1:9" s="11" customFormat="1" x14ac:dyDescent="0.2">
      <c r="A12" s="162" t="s">
        <v>212</v>
      </c>
      <c r="B12" s="85" t="s">
        <v>173</v>
      </c>
      <c r="C12" s="86"/>
      <c r="D12" s="87"/>
      <c r="E12" s="163"/>
      <c r="F12" s="164">
        <f>'410 PS'!G52</f>
        <v>0</v>
      </c>
      <c r="G12" s="164">
        <v>0</v>
      </c>
      <c r="H12" s="164">
        <v>0</v>
      </c>
      <c r="I12" s="165">
        <v>0</v>
      </c>
    </row>
    <row r="13" spans="1:9" s="11" customFormat="1" x14ac:dyDescent="0.2">
      <c r="A13" s="162" t="str">
        <f>'100-stav.část'!B32</f>
        <v>776</v>
      </c>
      <c r="B13" s="85" t="str">
        <f>'100-stav.část'!C32</f>
        <v>Podlahy povlakové</v>
      </c>
      <c r="C13" s="86"/>
      <c r="D13" s="87"/>
      <c r="E13" s="163">
        <f>'100-stav.část'!BA36</f>
        <v>0</v>
      </c>
      <c r="F13" s="164">
        <f>'100-stav.část'!BB36</f>
        <v>0</v>
      </c>
      <c r="G13" s="164">
        <f>'100-stav.část'!BC36</f>
        <v>0</v>
      </c>
      <c r="H13" s="164">
        <f>'100-stav.část'!BD36</f>
        <v>0</v>
      </c>
      <c r="I13" s="165">
        <f>'100-stav.část'!BE36</f>
        <v>0</v>
      </c>
    </row>
    <row r="14" spans="1:9" s="11" customFormat="1" x14ac:dyDescent="0.2">
      <c r="A14" s="162" t="str">
        <f>'100-stav.část'!B37</f>
        <v>777</v>
      </c>
      <c r="B14" s="85" t="str">
        <f>'100-stav.část'!C37</f>
        <v>Podlahy ze syntetických hmot</v>
      </c>
      <c r="C14" s="86"/>
      <c r="D14" s="87"/>
      <c r="E14" s="163">
        <f>'100-stav.část'!BA40</f>
        <v>0</v>
      </c>
      <c r="F14" s="164">
        <f>'100-stav.část'!BB40</f>
        <v>0</v>
      </c>
      <c r="G14" s="164">
        <f>'100-stav.část'!BC40</f>
        <v>0</v>
      </c>
      <c r="H14" s="164">
        <f>'100-stav.část'!BD40</f>
        <v>0</v>
      </c>
      <c r="I14" s="165">
        <f>'100-stav.část'!BE40</f>
        <v>0</v>
      </c>
    </row>
    <row r="15" spans="1:9" s="11" customFormat="1" x14ac:dyDescent="0.2">
      <c r="A15" s="162" t="s">
        <v>109</v>
      </c>
      <c r="B15" s="85" t="s">
        <v>110</v>
      </c>
      <c r="C15" s="86"/>
      <c r="D15" s="87"/>
      <c r="E15" s="163">
        <f>'100-stav.část'!BA43</f>
        <v>0</v>
      </c>
      <c r="F15" s="164">
        <f>'100-stav.část'!G44</f>
        <v>0</v>
      </c>
      <c r="G15" s="164">
        <f>'100-stav.část'!BC43</f>
        <v>0</v>
      </c>
      <c r="H15" s="164">
        <f>'100-stav.část'!BD43</f>
        <v>0</v>
      </c>
      <c r="I15" s="165">
        <f>'100-stav.část'!BE43</f>
        <v>0</v>
      </c>
    </row>
    <row r="16" spans="1:9" s="11" customFormat="1" ht="13.5" thickBot="1" x14ac:dyDescent="0.25">
      <c r="A16" s="162" t="s">
        <v>334</v>
      </c>
      <c r="B16" s="85" t="s">
        <v>347</v>
      </c>
      <c r="C16" s="86"/>
      <c r="D16" s="87"/>
      <c r="E16" s="163">
        <f>'100-stav.část'!BA44</f>
        <v>0</v>
      </c>
      <c r="F16" s="164">
        <v>0</v>
      </c>
      <c r="G16" s="164">
        <f>'100-stav.část'!BC44</f>
        <v>0</v>
      </c>
      <c r="H16" s="164">
        <f>'700 MaR'!G61</f>
        <v>0</v>
      </c>
      <c r="I16" s="165">
        <f>'100-stav.část'!BE44</f>
        <v>0</v>
      </c>
    </row>
    <row r="17" spans="1:57" s="93" customFormat="1" ht="13.5" thickBot="1" x14ac:dyDescent="0.25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25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0"/>
      <c r="BB19" s="30"/>
      <c r="BC19" s="30"/>
      <c r="BD19" s="30"/>
      <c r="BE19" s="30"/>
    </row>
    <row r="20" spans="1:57" ht="13.5" thickBot="1" x14ac:dyDescent="0.25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ht="13.5" thickBot="1" x14ac:dyDescent="0.25">
      <c r="A22" s="105"/>
      <c r="B22" s="106" t="s">
        <v>56</v>
      </c>
      <c r="C22" s="107"/>
      <c r="D22" s="108"/>
      <c r="E22" s="109"/>
      <c r="F22" s="110"/>
      <c r="G22" s="110"/>
      <c r="H22" s="253"/>
      <c r="I22" s="254"/>
    </row>
    <row r="23" spans="1:57" x14ac:dyDescent="0.2">
      <c r="A23" s="96"/>
      <c r="B23" s="96"/>
      <c r="C23" s="96"/>
      <c r="D23" s="96"/>
      <c r="E23" s="96"/>
      <c r="F23" s="96"/>
      <c r="G23" s="96"/>
      <c r="H23" s="96"/>
      <c r="I23" s="96"/>
    </row>
    <row r="24" spans="1:57" x14ac:dyDescent="0.2">
      <c r="B24" s="93"/>
      <c r="F24" s="111"/>
      <c r="G24" s="112"/>
      <c r="H24" s="112"/>
      <c r="I24" s="113"/>
    </row>
    <row r="25" spans="1:57" x14ac:dyDescent="0.2"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  <row r="73" spans="6:9" x14ac:dyDescent="0.2">
      <c r="F73" s="111"/>
      <c r="G73" s="112"/>
      <c r="H73" s="112"/>
      <c r="I73" s="113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view="pageBreakPreview" topLeftCell="A21" zoomScaleNormal="100" zoomScaleSheetLayoutView="100" workbookViewId="0">
      <selection activeCell="F33" sqref="F33:F43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6" t="s">
        <v>5</v>
      </c>
      <c r="B3" s="25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8" t="s">
        <v>1</v>
      </c>
      <c r="B4" s="259"/>
      <c r="C4" s="124" t="str">
        <f>CONCATENATE(cisloobjektu," ",nazevobjektu)</f>
        <v xml:space="preserve"> SO 002 Truhlárna</v>
      </c>
      <c r="D4" s="125"/>
      <c r="E4" s="260"/>
      <c r="F4" s="260"/>
      <c r="G4" s="26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69</v>
      </c>
      <c r="C8" s="144" t="s">
        <v>70</v>
      </c>
      <c r="D8" s="145" t="s">
        <v>71</v>
      </c>
      <c r="E8" s="146">
        <v>11.232799999999999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72</v>
      </c>
      <c r="C9" s="144" t="s">
        <v>73</v>
      </c>
      <c r="D9" s="145" t="s">
        <v>71</v>
      </c>
      <c r="E9" s="146">
        <v>38.457999999999998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76</v>
      </c>
      <c r="C12" s="144" t="s">
        <v>77</v>
      </c>
      <c r="D12" s="145" t="s">
        <v>71</v>
      </c>
      <c r="E12" s="146">
        <v>11.232799999999999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78</v>
      </c>
      <c r="C13" s="144" t="s">
        <v>79</v>
      </c>
      <c r="D13" s="145" t="s">
        <v>71</v>
      </c>
      <c r="E13" s="146">
        <v>38.457999999999998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80</v>
      </c>
      <c r="C14" s="144" t="s">
        <v>81</v>
      </c>
      <c r="D14" s="145" t="s">
        <v>82</v>
      </c>
      <c r="E14" s="146">
        <v>0.99399999999999999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83</v>
      </c>
      <c r="C15" s="144" t="s">
        <v>84</v>
      </c>
      <c r="D15" s="145" t="s">
        <v>82</v>
      </c>
      <c r="E15" s="146">
        <v>8.9459999999999997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85</v>
      </c>
      <c r="C16" s="144" t="s">
        <v>86</v>
      </c>
      <c r="D16" s="145" t="s">
        <v>82</v>
      </c>
      <c r="E16" s="146">
        <v>0.99399999999999999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87</v>
      </c>
      <c r="C17" s="144" t="s">
        <v>88</v>
      </c>
      <c r="D17" s="145" t="s">
        <v>82</v>
      </c>
      <c r="E17" s="146">
        <v>7.952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89</v>
      </c>
      <c r="C18" s="144" t="s">
        <v>90</v>
      </c>
      <c r="D18" s="145" t="s">
        <v>82</v>
      </c>
      <c r="E18" s="146">
        <v>0.99399999999999999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93</v>
      </c>
      <c r="C21" s="144" t="s">
        <v>94</v>
      </c>
      <c r="D21" s="145" t="s">
        <v>82</v>
      </c>
      <c r="E21" s="146">
        <v>1.4490000000000001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402</v>
      </c>
      <c r="C23" s="136" t="s">
        <v>404</v>
      </c>
      <c r="D23" s="137"/>
      <c r="E23" s="167"/>
      <c r="F23" s="167"/>
      <c r="G23" s="168"/>
      <c r="O23" s="141"/>
      <c r="BA23" s="153"/>
      <c r="BB23" s="153"/>
      <c r="BC23" s="153"/>
      <c r="BD23" s="153"/>
      <c r="BE23" s="153"/>
    </row>
    <row r="24" spans="1:104" x14ac:dyDescent="0.2">
      <c r="A24" s="181">
        <v>10</v>
      </c>
      <c r="B24" s="183" t="s">
        <v>405</v>
      </c>
      <c r="C24" s="186" t="s">
        <v>406</v>
      </c>
      <c r="D24" s="181" t="s">
        <v>127</v>
      </c>
      <c r="E24" s="184">
        <v>1</v>
      </c>
      <c r="F24" s="184">
        <f>'ZT 200'!G36</f>
        <v>0</v>
      </c>
      <c r="G24" s="185">
        <f>E24*F24</f>
        <v>0</v>
      </c>
      <c r="O24" s="141"/>
      <c r="BA24" s="153"/>
      <c r="BB24" s="153"/>
      <c r="BC24" s="153"/>
      <c r="BD24" s="153"/>
      <c r="BE24" s="153"/>
    </row>
    <row r="25" spans="1:104" x14ac:dyDescent="0.2">
      <c r="A25" s="190"/>
      <c r="B25" s="149" t="s">
        <v>66</v>
      </c>
      <c r="C25" s="169" t="s">
        <v>407</v>
      </c>
      <c r="D25" s="190"/>
      <c r="E25" s="191"/>
      <c r="F25" s="191"/>
      <c r="G25" s="180">
        <f>SUM(G24)</f>
        <v>0</v>
      </c>
      <c r="O25" s="141"/>
      <c r="BA25" s="153"/>
      <c r="BB25" s="153"/>
      <c r="BC25" s="153"/>
      <c r="BD25" s="153"/>
      <c r="BE25" s="153"/>
    </row>
    <row r="26" spans="1:104" x14ac:dyDescent="0.2">
      <c r="A26" s="134" t="s">
        <v>65</v>
      </c>
      <c r="B26" s="135" t="s">
        <v>145</v>
      </c>
      <c r="C26" s="136" t="s">
        <v>146</v>
      </c>
      <c r="D26" s="137"/>
      <c r="E26" s="167"/>
      <c r="F26" s="167"/>
      <c r="G26" s="168"/>
      <c r="O26" s="141"/>
      <c r="BA26" s="153"/>
      <c r="BB26" s="153"/>
      <c r="BC26" s="153"/>
      <c r="BD26" s="153"/>
      <c r="BE26" s="153"/>
    </row>
    <row r="27" spans="1:104" s="187" customFormat="1" ht="11.25" x14ac:dyDescent="0.2">
      <c r="A27" s="181">
        <v>10</v>
      </c>
      <c r="B27" s="183" t="s">
        <v>171</v>
      </c>
      <c r="C27" s="186" t="s">
        <v>172</v>
      </c>
      <c r="D27" s="181" t="s">
        <v>127</v>
      </c>
      <c r="E27" s="184">
        <v>1</v>
      </c>
      <c r="F27" s="184">
        <f>'400 UT'!G32</f>
        <v>0</v>
      </c>
      <c r="G27" s="185">
        <f>E27*F27</f>
        <v>0</v>
      </c>
      <c r="O27" s="188"/>
      <c r="BA27" s="189"/>
      <c r="BB27" s="189"/>
      <c r="BC27" s="189"/>
      <c r="BD27" s="189"/>
      <c r="BE27" s="189"/>
    </row>
    <row r="28" spans="1:104" s="187" customFormat="1" x14ac:dyDescent="0.2">
      <c r="A28" s="190"/>
      <c r="B28" s="149" t="s">
        <v>66</v>
      </c>
      <c r="C28" s="169" t="s">
        <v>148</v>
      </c>
      <c r="D28" s="190"/>
      <c r="E28" s="191"/>
      <c r="F28" s="191"/>
      <c r="G28" s="180">
        <f>SUM(G27)</f>
        <v>0</v>
      </c>
      <c r="O28" s="188"/>
      <c r="BA28" s="189"/>
      <c r="BB28" s="189"/>
      <c r="BC28" s="189"/>
      <c r="BD28" s="189"/>
      <c r="BE28" s="189"/>
    </row>
    <row r="29" spans="1:104" s="187" customFormat="1" x14ac:dyDescent="0.2">
      <c r="A29" s="134" t="s">
        <v>65</v>
      </c>
      <c r="B29" s="135" t="s">
        <v>212</v>
      </c>
      <c r="C29" s="136" t="s">
        <v>215</v>
      </c>
      <c r="D29" s="137"/>
      <c r="E29" s="167"/>
      <c r="F29" s="167"/>
      <c r="G29" s="168"/>
      <c r="O29" s="188"/>
      <c r="BA29" s="189"/>
      <c r="BB29" s="189"/>
      <c r="BC29" s="189"/>
      <c r="BD29" s="189"/>
      <c r="BE29" s="189"/>
    </row>
    <row r="30" spans="1:104" s="187" customFormat="1" ht="11.25" x14ac:dyDescent="0.2">
      <c r="A30" s="181">
        <v>10</v>
      </c>
      <c r="B30" s="183" t="s">
        <v>171</v>
      </c>
      <c r="C30" s="186" t="s">
        <v>213</v>
      </c>
      <c r="D30" s="181" t="s">
        <v>127</v>
      </c>
      <c r="E30" s="184">
        <v>1</v>
      </c>
      <c r="F30" s="184">
        <f>'410 PS'!G52</f>
        <v>0</v>
      </c>
      <c r="G30" s="185">
        <f>E30*F30</f>
        <v>0</v>
      </c>
      <c r="O30" s="188"/>
      <c r="BA30" s="189"/>
      <c r="BB30" s="189"/>
      <c r="BC30" s="189"/>
      <c r="BD30" s="189"/>
      <c r="BE30" s="189"/>
    </row>
    <row r="31" spans="1:104" s="187" customFormat="1" x14ac:dyDescent="0.2">
      <c r="A31" s="190"/>
      <c r="B31" s="149" t="s">
        <v>66</v>
      </c>
      <c r="C31" s="169" t="s">
        <v>216</v>
      </c>
      <c r="D31" s="190"/>
      <c r="E31" s="191"/>
      <c r="F31" s="191"/>
      <c r="G31" s="180">
        <f>SUM(G30)</f>
        <v>0</v>
      </c>
      <c r="O31" s="188"/>
      <c r="BA31" s="189"/>
      <c r="BB31" s="189"/>
      <c r="BC31" s="189"/>
      <c r="BD31" s="189"/>
      <c r="BE31" s="189"/>
    </row>
    <row r="32" spans="1:104" x14ac:dyDescent="0.2">
      <c r="A32" s="134" t="s">
        <v>65</v>
      </c>
      <c r="B32" s="135" t="s">
        <v>95</v>
      </c>
      <c r="C32" s="136" t="s">
        <v>96</v>
      </c>
      <c r="D32" s="137"/>
      <c r="E32" s="138"/>
      <c r="F32" s="138"/>
      <c r="G32" s="139"/>
      <c r="H32" s="140"/>
      <c r="I32" s="140"/>
      <c r="O32" s="141">
        <v>1</v>
      </c>
    </row>
    <row r="33" spans="1:104" x14ac:dyDescent="0.2">
      <c r="A33" s="142">
        <v>11</v>
      </c>
      <c r="B33" s="143" t="s">
        <v>97</v>
      </c>
      <c r="C33" s="144" t="s">
        <v>98</v>
      </c>
      <c r="D33" s="145" t="s">
        <v>71</v>
      </c>
      <c r="E33" s="146">
        <v>11.232799999999999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11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2">
        <v>12</v>
      </c>
      <c r="B34" s="143" t="s">
        <v>99</v>
      </c>
      <c r="C34" s="144" t="s">
        <v>100</v>
      </c>
      <c r="D34" s="145" t="s">
        <v>71</v>
      </c>
      <c r="E34" s="146">
        <v>11.232799999999999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12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 x14ac:dyDescent="0.2">
      <c r="A35" s="142">
        <v>13</v>
      </c>
      <c r="B35" s="143" t="s">
        <v>101</v>
      </c>
      <c r="C35" s="144" t="s">
        <v>102</v>
      </c>
      <c r="D35" s="145" t="s">
        <v>54</v>
      </c>
      <c r="E35" s="146">
        <v>56.33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13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CONCATENATE(B32," ",C32)</f>
        <v>776 Podlahy povlakové</v>
      </c>
      <c r="D36" s="148"/>
      <c r="E36" s="151"/>
      <c r="F36" s="151"/>
      <c r="G36" s="152">
        <f>SUM(G32:G35)</f>
        <v>0</v>
      </c>
      <c r="O36" s="141">
        <v>4</v>
      </c>
      <c r="BA36" s="153">
        <f>SUM(BA32:BA35)</f>
        <v>0</v>
      </c>
      <c r="BB36" s="153">
        <f>SUM(BB32:BB35)</f>
        <v>0</v>
      </c>
      <c r="BC36" s="153">
        <f>SUM(BC32:BC35)</f>
        <v>0</v>
      </c>
      <c r="BD36" s="153">
        <f>SUM(BD32:BD35)</f>
        <v>0</v>
      </c>
      <c r="BE36" s="153">
        <f>SUM(BE32:BE35)</f>
        <v>0</v>
      </c>
    </row>
    <row r="37" spans="1:104" x14ac:dyDescent="0.2">
      <c r="A37" s="134" t="s">
        <v>65</v>
      </c>
      <c r="B37" s="135" t="s">
        <v>103</v>
      </c>
      <c r="C37" s="136" t="s">
        <v>104</v>
      </c>
      <c r="D37" s="137"/>
      <c r="E37" s="138"/>
      <c r="F37" s="138"/>
      <c r="G37" s="139"/>
      <c r="H37" s="140"/>
      <c r="I37" s="140"/>
      <c r="O37" s="141">
        <v>1</v>
      </c>
    </row>
    <row r="38" spans="1:104" x14ac:dyDescent="0.2">
      <c r="A38" s="142">
        <v>14</v>
      </c>
      <c r="B38" s="143" t="s">
        <v>105</v>
      </c>
      <c r="C38" s="144" t="s">
        <v>106</v>
      </c>
      <c r="D38" s="145" t="s">
        <v>71</v>
      </c>
      <c r="E38" s="146">
        <v>13.390599999999999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14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1.47E-3</v>
      </c>
    </row>
    <row r="39" spans="1:104" x14ac:dyDescent="0.2">
      <c r="A39" s="142">
        <v>15</v>
      </c>
      <c r="B39" s="143" t="s">
        <v>107</v>
      </c>
      <c r="C39" s="144" t="s">
        <v>108</v>
      </c>
      <c r="D39" s="145" t="s">
        <v>54</v>
      </c>
      <c r="E39" s="146">
        <v>41.38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15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 x14ac:dyDescent="0.2">
      <c r="A40" s="148"/>
      <c r="B40" s="149" t="s">
        <v>66</v>
      </c>
      <c r="C40" s="150" t="str">
        <f>CONCATENATE(B37," ",C37)</f>
        <v>777 Podlahy ze syntetických hmot</v>
      </c>
      <c r="D40" s="148"/>
      <c r="E40" s="151"/>
      <c r="F40" s="151"/>
      <c r="G40" s="152">
        <f>SUM(G37:G39)</f>
        <v>0</v>
      </c>
      <c r="O40" s="141">
        <v>4</v>
      </c>
      <c r="BA40" s="153">
        <f>SUM(BA37:BA39)</f>
        <v>0</v>
      </c>
      <c r="BB40" s="153">
        <f>SUM(BB37:BB39)</f>
        <v>0</v>
      </c>
      <c r="BC40" s="153">
        <f>SUM(BC37:BC39)</f>
        <v>0</v>
      </c>
      <c r="BD40" s="153">
        <f>SUM(BD37:BD39)</f>
        <v>0</v>
      </c>
      <c r="BE40" s="153">
        <f>SUM(BE37:BE39)</f>
        <v>0</v>
      </c>
    </row>
    <row r="41" spans="1:104" x14ac:dyDescent="0.2">
      <c r="A41" s="134" t="s">
        <v>65</v>
      </c>
      <c r="B41" s="135" t="s">
        <v>109</v>
      </c>
      <c r="C41" s="136" t="s">
        <v>110</v>
      </c>
      <c r="D41" s="137"/>
      <c r="E41" s="138"/>
      <c r="F41" s="138"/>
      <c r="G41" s="139"/>
      <c r="H41" s="140"/>
      <c r="I41" s="140"/>
      <c r="O41" s="141">
        <v>1</v>
      </c>
    </row>
    <row r="42" spans="1:104" x14ac:dyDescent="0.2">
      <c r="A42" s="142">
        <v>16</v>
      </c>
      <c r="B42" s="143" t="s">
        <v>111</v>
      </c>
      <c r="C42" s="144" t="s">
        <v>112</v>
      </c>
      <c r="D42" s="145" t="s">
        <v>71</v>
      </c>
      <c r="E42" s="146">
        <v>52.590800000000002</v>
      </c>
      <c r="F42" s="146"/>
      <c r="G42" s="147">
        <f>E42*F42</f>
        <v>0</v>
      </c>
      <c r="O42" s="141">
        <v>2</v>
      </c>
      <c r="AA42" s="114">
        <v>12</v>
      </c>
      <c r="AB42" s="114">
        <v>0</v>
      </c>
      <c r="AC42" s="114">
        <v>16</v>
      </c>
      <c r="AZ42" s="114">
        <v>2</v>
      </c>
      <c r="BA42" s="114">
        <f>IF(AZ42=1,G42,0)</f>
        <v>0</v>
      </c>
      <c r="BB42" s="114">
        <f>IF(AZ42=2,G42,0)</f>
        <v>0</v>
      </c>
      <c r="BC42" s="114">
        <f>IF(AZ42=3,G42,0)</f>
        <v>0</v>
      </c>
      <c r="BD42" s="114">
        <f>IF(AZ42=4,G42,0)</f>
        <v>0</v>
      </c>
      <c r="BE42" s="114">
        <f>IF(AZ42=5,G42,0)</f>
        <v>0</v>
      </c>
      <c r="CZ42" s="114">
        <v>4.8000000000000001E-4</v>
      </c>
    </row>
    <row r="43" spans="1:104" x14ac:dyDescent="0.2">
      <c r="A43" s="142">
        <v>17</v>
      </c>
      <c r="B43" s="143" t="s">
        <v>113</v>
      </c>
      <c r="C43" s="144" t="s">
        <v>114</v>
      </c>
      <c r="D43" s="145" t="s">
        <v>71</v>
      </c>
      <c r="E43" s="146">
        <v>52.59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17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1.4999999999999999E-4</v>
      </c>
    </row>
    <row r="44" spans="1:104" x14ac:dyDescent="0.2">
      <c r="A44" s="148"/>
      <c r="B44" s="149" t="s">
        <v>66</v>
      </c>
      <c r="C44" s="150" t="str">
        <f>CONCATENATE(B41," ",C41)</f>
        <v>784 Malby</v>
      </c>
      <c r="D44" s="148"/>
      <c r="E44" s="151"/>
      <c r="F44" s="151"/>
      <c r="G44" s="152">
        <f>SUM(G41:G43)</f>
        <v>0</v>
      </c>
      <c r="O44" s="141">
        <v>4</v>
      </c>
      <c r="BA44" s="153">
        <f>SUM(BA41:BA43)</f>
        <v>0</v>
      </c>
      <c r="BB44" s="153">
        <f>SUM(BB41:BB43)</f>
        <v>0</v>
      </c>
      <c r="BC44" s="153">
        <f>SUM(BC41:BC43)</f>
        <v>0</v>
      </c>
      <c r="BD44" s="153">
        <f>SUM(BD41:BD43)</f>
        <v>0</v>
      </c>
      <c r="BE44" s="153">
        <f>SUM(BE41:BE43)</f>
        <v>0</v>
      </c>
    </row>
    <row r="45" spans="1:104" x14ac:dyDescent="0.2">
      <c r="A45" s="134" t="s">
        <v>65</v>
      </c>
      <c r="B45" s="135" t="s">
        <v>334</v>
      </c>
      <c r="C45" s="136" t="str">
        <f>'700 MaR'!C7</f>
        <v>Měřící a regulační zařízení</v>
      </c>
      <c r="D45" s="229"/>
      <c r="E45" s="229"/>
      <c r="F45" s="229"/>
      <c r="G45" s="229"/>
    </row>
    <row r="46" spans="1:104" s="232" customFormat="1" ht="11.25" x14ac:dyDescent="0.2">
      <c r="A46" s="214">
        <v>18</v>
      </c>
      <c r="B46" s="214" t="s">
        <v>332</v>
      </c>
      <c r="C46" s="214" t="s">
        <v>346</v>
      </c>
      <c r="D46" s="214" t="s">
        <v>127</v>
      </c>
      <c r="E46" s="231">
        <v>1</v>
      </c>
      <c r="F46" s="231">
        <f>'700 MaR'!G61</f>
        <v>0</v>
      </c>
      <c r="G46" s="231">
        <f>E46*F46</f>
        <v>0</v>
      </c>
    </row>
    <row r="47" spans="1:104" x14ac:dyDescent="0.2">
      <c r="A47" s="230"/>
      <c r="B47" s="149" t="s">
        <v>66</v>
      </c>
      <c r="C47" s="150" t="s">
        <v>251</v>
      </c>
      <c r="D47" s="230"/>
      <c r="E47" s="230"/>
      <c r="F47" s="230"/>
      <c r="G47" s="208">
        <f>SUM(G46)</f>
        <v>0</v>
      </c>
    </row>
    <row r="48" spans="1:104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A68" s="154"/>
      <c r="B68" s="154"/>
      <c r="C68" s="154"/>
      <c r="D68" s="154"/>
      <c r="E68" s="154"/>
      <c r="F68" s="154"/>
      <c r="G68" s="154"/>
    </row>
    <row r="69" spans="1:7" x14ac:dyDescent="0.2">
      <c r="A69" s="154"/>
      <c r="B69" s="154"/>
      <c r="C69" s="154"/>
      <c r="D69" s="154"/>
      <c r="E69" s="154"/>
      <c r="F69" s="154"/>
      <c r="G69" s="154"/>
    </row>
    <row r="70" spans="1:7" x14ac:dyDescent="0.2">
      <c r="A70" s="154"/>
      <c r="B70" s="154"/>
      <c r="C70" s="154"/>
      <c r="D70" s="154"/>
      <c r="E70" s="154"/>
      <c r="F70" s="154"/>
      <c r="G70" s="154"/>
    </row>
    <row r="71" spans="1:7" x14ac:dyDescent="0.2">
      <c r="A71" s="154"/>
      <c r="B71" s="154"/>
      <c r="C71" s="154"/>
      <c r="D71" s="154"/>
      <c r="E71" s="154"/>
      <c r="F71" s="154"/>
      <c r="G71" s="15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A103" s="155"/>
      <c r="B103" s="155"/>
    </row>
    <row r="104" spans="1:7" x14ac:dyDescent="0.2">
      <c r="A104" s="154"/>
      <c r="B104" s="154"/>
      <c r="C104" s="157"/>
      <c r="D104" s="157"/>
      <c r="E104" s="158"/>
      <c r="F104" s="157"/>
      <c r="G104" s="159"/>
    </row>
    <row r="105" spans="1:7" x14ac:dyDescent="0.2">
      <c r="A105" s="160"/>
      <c r="B105" s="160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7"/>
  <sheetViews>
    <sheetView showGridLines="0" showZeros="0" view="pageBreakPreview" zoomScaleNormal="100" zoomScaleSheetLayoutView="100" workbookViewId="0">
      <selection activeCell="F8" sqref="F8:F35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6" t="s">
        <v>5</v>
      </c>
      <c r="B3" s="257"/>
      <c r="C3" s="119" t="s">
        <v>401</v>
      </c>
      <c r="D3" s="120"/>
      <c r="E3" s="121"/>
      <c r="F3" s="122">
        <f>[2]Rekapitulace!H1</f>
        <v>0</v>
      </c>
      <c r="G3" s="123"/>
    </row>
    <row r="4" spans="1:104" ht="13.5" thickBot="1" x14ac:dyDescent="0.25">
      <c r="A4" s="258" t="s">
        <v>1</v>
      </c>
      <c r="B4" s="259"/>
      <c r="C4" s="124" t="s">
        <v>116</v>
      </c>
      <c r="D4" s="125"/>
      <c r="E4" s="260"/>
      <c r="F4" s="260"/>
      <c r="G4" s="26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400</v>
      </c>
      <c r="C7" s="136" t="s">
        <v>399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398</v>
      </c>
      <c r="C8" s="144" t="s">
        <v>397</v>
      </c>
      <c r="D8" s="145" t="s">
        <v>121</v>
      </c>
      <c r="E8" s="146">
        <v>9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4.6999999999999999E-4</v>
      </c>
    </row>
    <row r="9" spans="1:104" x14ac:dyDescent="0.2">
      <c r="A9" s="142">
        <v>2</v>
      </c>
      <c r="B9" s="143" t="s">
        <v>396</v>
      </c>
      <c r="C9" s="144" t="s">
        <v>395</v>
      </c>
      <c r="D9" s="145" t="s">
        <v>121</v>
      </c>
      <c r="E9" s="146">
        <v>9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x14ac:dyDescent="0.2">
      <c r="A10" s="142">
        <v>3</v>
      </c>
      <c r="B10" s="143" t="s">
        <v>394</v>
      </c>
      <c r="C10" s="144" t="s">
        <v>393</v>
      </c>
      <c r="D10" s="145" t="s">
        <v>54</v>
      </c>
      <c r="E10" s="146">
        <v>21.16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48"/>
      <c r="B11" s="149" t="s">
        <v>66</v>
      </c>
      <c r="C11" s="150" t="str">
        <f>CONCATENATE(B7," ",C7)</f>
        <v>721 Vnitřní kanalizace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 x14ac:dyDescent="0.2">
      <c r="A12" s="134" t="s">
        <v>65</v>
      </c>
      <c r="B12" s="135" t="s">
        <v>392</v>
      </c>
      <c r="C12" s="136" t="s">
        <v>391</v>
      </c>
      <c r="D12" s="137"/>
      <c r="E12" s="138"/>
      <c r="F12" s="138"/>
      <c r="G12" s="139"/>
      <c r="H12" s="140"/>
      <c r="I12" s="140"/>
      <c r="O12" s="141">
        <v>1</v>
      </c>
    </row>
    <row r="13" spans="1:104" x14ac:dyDescent="0.2">
      <c r="A13" s="142">
        <v>4</v>
      </c>
      <c r="B13" s="143" t="s">
        <v>390</v>
      </c>
      <c r="C13" s="144" t="s">
        <v>389</v>
      </c>
      <c r="D13" s="145" t="s">
        <v>127</v>
      </c>
      <c r="E13" s="146">
        <v>1</v>
      </c>
      <c r="F13" s="146"/>
      <c r="G13" s="147">
        <f t="shared" ref="G13:G30" si="0"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2</v>
      </c>
      <c r="BA13" s="114">
        <f t="shared" ref="BA13:BA30" si="1">IF(AZ13=1,G13,0)</f>
        <v>0</v>
      </c>
      <c r="BB13" s="114">
        <f t="shared" ref="BB13:BB30" si="2">IF(AZ13=2,G13,0)</f>
        <v>0</v>
      </c>
      <c r="BC13" s="114">
        <f t="shared" ref="BC13:BC30" si="3">IF(AZ13=3,G13,0)</f>
        <v>0</v>
      </c>
      <c r="BD13" s="114">
        <f t="shared" ref="BD13:BD30" si="4">IF(AZ13=4,G13,0)</f>
        <v>0</v>
      </c>
      <c r="BE13" s="114">
        <f t="shared" ref="BE13:BE30" si="5">IF(AZ13=5,G13,0)</f>
        <v>0</v>
      </c>
      <c r="CZ13" s="114">
        <v>0</v>
      </c>
    </row>
    <row r="14" spans="1:104" x14ac:dyDescent="0.2">
      <c r="A14" s="142">
        <v>5</v>
      </c>
      <c r="B14" s="143" t="s">
        <v>388</v>
      </c>
      <c r="C14" s="144" t="s">
        <v>387</v>
      </c>
      <c r="D14" s="145" t="s">
        <v>386</v>
      </c>
      <c r="E14" s="146">
        <v>1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1.252E-2</v>
      </c>
    </row>
    <row r="15" spans="1:104" x14ac:dyDescent="0.2">
      <c r="A15" s="142">
        <v>6</v>
      </c>
      <c r="B15" s="143" t="s">
        <v>385</v>
      </c>
      <c r="C15" s="144" t="s">
        <v>384</v>
      </c>
      <c r="D15" s="145" t="s">
        <v>127</v>
      </c>
      <c r="E15" s="146">
        <v>1</v>
      </c>
      <c r="F15" s="146"/>
      <c r="G15" s="147">
        <f t="shared" si="0"/>
        <v>0</v>
      </c>
      <c r="O15" s="141">
        <v>2</v>
      </c>
      <c r="AA15" s="114">
        <v>12</v>
      </c>
      <c r="AB15" s="114">
        <v>1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383</v>
      </c>
      <c r="C16" s="144" t="s">
        <v>382</v>
      </c>
      <c r="D16" s="145" t="s">
        <v>373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2.9299999999999999E-3</v>
      </c>
    </row>
    <row r="17" spans="1:104" x14ac:dyDescent="0.2">
      <c r="A17" s="142">
        <v>8</v>
      </c>
      <c r="B17" s="143" t="s">
        <v>381</v>
      </c>
      <c r="C17" s="144" t="s">
        <v>380</v>
      </c>
      <c r="D17" s="145" t="s">
        <v>123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1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379</v>
      </c>
      <c r="C18" s="144" t="s">
        <v>378</v>
      </c>
      <c r="D18" s="145" t="s">
        <v>373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5.9999999999999995E-4</v>
      </c>
    </row>
    <row r="19" spans="1:104" x14ac:dyDescent="0.2">
      <c r="A19" s="142">
        <v>10</v>
      </c>
      <c r="B19" s="143" t="s">
        <v>377</v>
      </c>
      <c r="C19" s="144" t="s">
        <v>376</v>
      </c>
      <c r="D19" s="145" t="s">
        <v>373</v>
      </c>
      <c r="E19" s="146">
        <v>3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2.97E-3</v>
      </c>
    </row>
    <row r="20" spans="1:104" x14ac:dyDescent="0.2">
      <c r="A20" s="142">
        <v>11</v>
      </c>
      <c r="B20" s="143" t="s">
        <v>375</v>
      </c>
      <c r="C20" s="144" t="s">
        <v>374</v>
      </c>
      <c r="D20" s="145" t="s">
        <v>373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1.6199999999999999E-3</v>
      </c>
    </row>
    <row r="21" spans="1:104" x14ac:dyDescent="0.2">
      <c r="A21" s="142">
        <v>12</v>
      </c>
      <c r="B21" s="143" t="s">
        <v>372</v>
      </c>
      <c r="C21" s="144" t="s">
        <v>371</v>
      </c>
      <c r="D21" s="145" t="s">
        <v>127</v>
      </c>
      <c r="E21" s="146">
        <v>1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 x14ac:dyDescent="0.2">
      <c r="A22" s="142">
        <v>13</v>
      </c>
      <c r="B22" s="143" t="s">
        <v>370</v>
      </c>
      <c r="C22" s="144" t="s">
        <v>369</v>
      </c>
      <c r="D22" s="145" t="s">
        <v>123</v>
      </c>
      <c r="E22" s="146">
        <v>1</v>
      </c>
      <c r="F22" s="146"/>
      <c r="G22" s="147">
        <f t="shared" si="0"/>
        <v>0</v>
      </c>
      <c r="O22" s="141">
        <v>2</v>
      </c>
      <c r="AA22" s="114">
        <v>12</v>
      </c>
      <c r="AB22" s="114">
        <v>1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 x14ac:dyDescent="0.2">
      <c r="A23" s="142">
        <v>14</v>
      </c>
      <c r="B23" s="143" t="s">
        <v>368</v>
      </c>
      <c r="C23" s="144" t="s">
        <v>367</v>
      </c>
      <c r="D23" s="145" t="s">
        <v>123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142">
        <v>15</v>
      </c>
      <c r="B24" s="143" t="s">
        <v>366</v>
      </c>
      <c r="C24" s="144" t="s">
        <v>365</v>
      </c>
      <c r="D24" s="145" t="s">
        <v>123</v>
      </c>
      <c r="E24" s="146">
        <v>1</v>
      </c>
      <c r="F24" s="146"/>
      <c r="G24" s="147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 x14ac:dyDescent="0.2">
      <c r="A25" s="142">
        <v>16</v>
      </c>
      <c r="B25" s="143" t="s">
        <v>364</v>
      </c>
      <c r="C25" s="144" t="s">
        <v>363</v>
      </c>
      <c r="D25" s="145" t="s">
        <v>127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 ht="22.5" x14ac:dyDescent="0.2">
      <c r="A26" s="142">
        <v>17</v>
      </c>
      <c r="B26" s="143" t="s">
        <v>362</v>
      </c>
      <c r="C26" s="144" t="s">
        <v>361</v>
      </c>
      <c r="D26" s="145" t="s">
        <v>121</v>
      </c>
      <c r="E26" s="146">
        <v>20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5.3499999999999997E-3</v>
      </c>
    </row>
    <row r="27" spans="1:104" x14ac:dyDescent="0.2">
      <c r="A27" s="142">
        <v>18</v>
      </c>
      <c r="B27" s="143" t="s">
        <v>360</v>
      </c>
      <c r="C27" s="144" t="s">
        <v>359</v>
      </c>
      <c r="D27" s="145" t="s">
        <v>121</v>
      </c>
      <c r="E27" s="146">
        <v>8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 x14ac:dyDescent="0.2">
      <c r="A28" s="142">
        <v>19</v>
      </c>
      <c r="B28" s="143" t="s">
        <v>358</v>
      </c>
      <c r="C28" s="144" t="s">
        <v>357</v>
      </c>
      <c r="D28" s="145" t="s">
        <v>121</v>
      </c>
      <c r="E28" s="146">
        <v>20</v>
      </c>
      <c r="F28" s="146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1.8000000000000001E-4</v>
      </c>
    </row>
    <row r="29" spans="1:104" x14ac:dyDescent="0.2">
      <c r="A29" s="142">
        <v>20</v>
      </c>
      <c r="B29" s="143" t="s">
        <v>356</v>
      </c>
      <c r="C29" s="144" t="s">
        <v>355</v>
      </c>
      <c r="D29" s="145" t="s">
        <v>121</v>
      </c>
      <c r="E29" s="146">
        <v>20</v>
      </c>
      <c r="F29" s="146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1.0000000000000001E-5</v>
      </c>
    </row>
    <row r="30" spans="1:104" x14ac:dyDescent="0.2">
      <c r="A30" s="142">
        <v>21</v>
      </c>
      <c r="B30" s="143" t="s">
        <v>354</v>
      </c>
      <c r="C30" s="144" t="s">
        <v>353</v>
      </c>
      <c r="D30" s="145" t="s">
        <v>54</v>
      </c>
      <c r="E30" s="146">
        <v>290.07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0</v>
      </c>
    </row>
    <row r="31" spans="1:104" x14ac:dyDescent="0.2">
      <c r="A31" s="148"/>
      <c r="B31" s="149" t="s">
        <v>66</v>
      </c>
      <c r="C31" s="150" t="str">
        <f>CONCATENATE(B12," ",C12)</f>
        <v>722 Vnitřní vodovod</v>
      </c>
      <c r="D31" s="148"/>
      <c r="E31" s="151"/>
      <c r="F31" s="151"/>
      <c r="G31" s="152">
        <f>SUM(G12:G30)</f>
        <v>0</v>
      </c>
      <c r="O31" s="141">
        <v>4</v>
      </c>
      <c r="BA31" s="153">
        <f>SUM(BA12:BA30)</f>
        <v>0</v>
      </c>
      <c r="BB31" s="153">
        <f>SUM(BB12:BB30)</f>
        <v>0</v>
      </c>
      <c r="BC31" s="153">
        <f>SUM(BC12:BC30)</f>
        <v>0</v>
      </c>
      <c r="BD31" s="153">
        <f>SUM(BD12:BD30)</f>
        <v>0</v>
      </c>
      <c r="BE31" s="153">
        <f>SUM(BE12:BE30)</f>
        <v>0</v>
      </c>
    </row>
    <row r="32" spans="1:104" x14ac:dyDescent="0.2">
      <c r="A32" s="134" t="s">
        <v>65</v>
      </c>
      <c r="B32" s="135" t="s">
        <v>352</v>
      </c>
      <c r="C32" s="136" t="s">
        <v>351</v>
      </c>
      <c r="D32" s="137"/>
      <c r="E32" s="138"/>
      <c r="F32" s="138"/>
      <c r="G32" s="139"/>
      <c r="H32" s="140"/>
      <c r="I32" s="140"/>
      <c r="O32" s="141">
        <v>1</v>
      </c>
    </row>
    <row r="33" spans="1:104" x14ac:dyDescent="0.2">
      <c r="A33" s="142">
        <v>22</v>
      </c>
      <c r="B33" s="143" t="s">
        <v>350</v>
      </c>
      <c r="C33" s="144" t="s">
        <v>349</v>
      </c>
      <c r="D33" s="145" t="s">
        <v>127</v>
      </c>
      <c r="E33" s="146">
        <v>1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22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8"/>
      <c r="B34" s="149" t="s">
        <v>66</v>
      </c>
      <c r="C34" s="150" t="str">
        <f>CONCATENATE(B32," ",C32)</f>
        <v>727 Zednické výpomoce</v>
      </c>
      <c r="D34" s="148"/>
      <c r="E34" s="151"/>
      <c r="F34" s="151"/>
      <c r="G34" s="152">
        <f>SUM(G32:G33)</f>
        <v>0</v>
      </c>
      <c r="O34" s="141">
        <v>4</v>
      </c>
      <c r="BA34" s="153">
        <f>SUM(BA32:BA33)</f>
        <v>0</v>
      </c>
      <c r="BB34" s="153">
        <f>SUM(BB32:BB33)</f>
        <v>0</v>
      </c>
      <c r="BC34" s="153">
        <f>SUM(BC32:BC33)</f>
        <v>0</v>
      </c>
      <c r="BD34" s="153">
        <f>SUM(BD32:BD33)</f>
        <v>0</v>
      </c>
      <c r="BE34" s="153">
        <f>SUM(BE32:BE33)</f>
        <v>0</v>
      </c>
    </row>
    <row r="35" spans="1:104" x14ac:dyDescent="0.2">
      <c r="A35" s="239"/>
      <c r="B35" s="238"/>
      <c r="C35" s="238"/>
      <c r="D35" s="238"/>
      <c r="E35" s="238"/>
      <c r="F35" s="238"/>
      <c r="G35" s="237"/>
    </row>
    <row r="36" spans="1:104" s="233" customFormat="1" ht="14.25" x14ac:dyDescent="0.2">
      <c r="A36" s="236"/>
      <c r="B36" s="235">
        <v>720</v>
      </c>
      <c r="C36" s="235" t="s">
        <v>348</v>
      </c>
      <c r="D36" s="235"/>
      <c r="E36" s="235"/>
      <c r="F36" s="235"/>
      <c r="G36" s="234">
        <f>G34+G31+G11</f>
        <v>0</v>
      </c>
    </row>
    <row r="37" spans="1:104" x14ac:dyDescent="0.2">
      <c r="E37" s="114"/>
    </row>
    <row r="38" spans="1:104" x14ac:dyDescent="0.2">
      <c r="E38" s="114"/>
    </row>
    <row r="39" spans="1:104" x14ac:dyDescent="0.2">
      <c r="E39" s="114"/>
    </row>
    <row r="40" spans="1:104" x14ac:dyDescent="0.2">
      <c r="E40" s="114"/>
    </row>
    <row r="41" spans="1:104" x14ac:dyDescent="0.2">
      <c r="E41" s="114"/>
    </row>
    <row r="42" spans="1:104" x14ac:dyDescent="0.2">
      <c r="E42" s="114"/>
    </row>
    <row r="43" spans="1:104" x14ac:dyDescent="0.2">
      <c r="E43" s="114"/>
    </row>
    <row r="44" spans="1:104" x14ac:dyDescent="0.2">
      <c r="E44" s="114"/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A59" s="154"/>
      <c r="B59" s="154"/>
      <c r="C59" s="154"/>
      <c r="D59" s="154"/>
      <c r="E59" s="154"/>
      <c r="F59" s="154"/>
      <c r="G59" s="154"/>
    </row>
    <row r="60" spans="1:7" x14ac:dyDescent="0.2">
      <c r="A60" s="154"/>
      <c r="B60" s="154"/>
      <c r="C60" s="154"/>
      <c r="D60" s="154"/>
      <c r="E60" s="154"/>
      <c r="F60" s="154"/>
      <c r="G60" s="154"/>
    </row>
    <row r="61" spans="1:7" x14ac:dyDescent="0.2">
      <c r="A61" s="154"/>
      <c r="B61" s="154"/>
      <c r="C61" s="154"/>
      <c r="D61" s="154"/>
      <c r="E61" s="154"/>
      <c r="F61" s="154"/>
      <c r="G61" s="15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E90" s="114"/>
    </row>
    <row r="91" spans="1:7" x14ac:dyDescent="0.2">
      <c r="E91" s="114"/>
    </row>
    <row r="92" spans="1:7" x14ac:dyDescent="0.2">
      <c r="E92" s="114"/>
    </row>
    <row r="93" spans="1:7" x14ac:dyDescent="0.2">
      <c r="A93" s="155"/>
      <c r="B93" s="155"/>
    </row>
    <row r="94" spans="1:7" x14ac:dyDescent="0.2">
      <c r="A94" s="154"/>
      <c r="B94" s="154"/>
      <c r="C94" s="157"/>
      <c r="D94" s="157"/>
      <c r="E94" s="158"/>
      <c r="F94" s="157"/>
      <c r="G94" s="159"/>
    </row>
    <row r="95" spans="1:7" x14ac:dyDescent="0.2">
      <c r="A95" s="160"/>
      <c r="B95" s="160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4"/>
  <sheetViews>
    <sheetView showGridLines="0" showZeros="0" topLeftCell="A7" zoomScaleNormal="100" workbookViewId="0">
      <selection activeCell="F9" sqref="F9:F33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6" t="s">
        <v>5</v>
      </c>
      <c r="B3" s="25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8" t="s">
        <v>1</v>
      </c>
      <c r="B4" s="259"/>
      <c r="C4" s="124" t="str">
        <f>CONCATENATE(cisloobjektu," ",nazevobjektu)</f>
        <v xml:space="preserve"> SO 002 Truhlárna</v>
      </c>
      <c r="D4" s="125"/>
      <c r="E4" s="260"/>
      <c r="F4" s="260"/>
      <c r="G4" s="26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145</v>
      </c>
      <c r="C7" s="136" t="s">
        <v>146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0"/>
      <c r="B8" s="143"/>
      <c r="C8" s="171" t="s">
        <v>147</v>
      </c>
      <c r="D8" s="172"/>
      <c r="E8" s="173"/>
      <c r="F8" s="146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81">
        <v>1</v>
      </c>
      <c r="B9" s="182" t="s">
        <v>170</v>
      </c>
      <c r="C9" s="174" t="s">
        <v>120</v>
      </c>
      <c r="D9" s="172" t="s">
        <v>121</v>
      </c>
      <c r="E9" s="173">
        <v>250</v>
      </c>
      <c r="F9" s="184"/>
      <c r="G9" s="185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81">
        <v>2</v>
      </c>
      <c r="B10" s="183" t="s">
        <v>150</v>
      </c>
      <c r="C10" s="175" t="s">
        <v>122</v>
      </c>
      <c r="D10" s="172" t="s">
        <v>123</v>
      </c>
      <c r="E10" s="173">
        <v>13</v>
      </c>
      <c r="F10" s="184"/>
      <c r="G10" s="185">
        <f t="shared" ref="G10:G31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81">
        <v>3</v>
      </c>
      <c r="B11" s="182" t="s">
        <v>151</v>
      </c>
      <c r="C11" s="175" t="s">
        <v>124</v>
      </c>
      <c r="D11" s="172" t="s">
        <v>123</v>
      </c>
      <c r="E11" s="173">
        <v>9</v>
      </c>
      <c r="F11" s="206"/>
      <c r="G11" s="185">
        <f t="shared" si="0"/>
        <v>0</v>
      </c>
      <c r="H11" s="140"/>
      <c r="I11" s="140"/>
      <c r="O11" s="141">
        <v>1</v>
      </c>
    </row>
    <row r="12" spans="1:104" x14ac:dyDescent="0.2">
      <c r="A12" s="181">
        <v>4</v>
      </c>
      <c r="B12" s="182" t="s">
        <v>152</v>
      </c>
      <c r="C12" s="175" t="s">
        <v>125</v>
      </c>
      <c r="D12" s="172" t="s">
        <v>123</v>
      </c>
      <c r="E12" s="173">
        <v>13</v>
      </c>
      <c r="F12" s="184"/>
      <c r="G12" s="185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81">
        <v>5</v>
      </c>
      <c r="B13" s="182" t="s">
        <v>153</v>
      </c>
      <c r="C13" s="175" t="s">
        <v>124</v>
      </c>
      <c r="D13" s="172" t="s">
        <v>123</v>
      </c>
      <c r="E13" s="173">
        <v>9</v>
      </c>
      <c r="F13" s="184"/>
      <c r="G13" s="185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81">
        <v>6</v>
      </c>
      <c r="B14" s="182" t="s">
        <v>154</v>
      </c>
      <c r="C14" s="175" t="s">
        <v>126</v>
      </c>
      <c r="D14" s="172" t="s">
        <v>127</v>
      </c>
      <c r="E14" s="173">
        <v>22</v>
      </c>
      <c r="F14" s="184"/>
      <c r="G14" s="185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81"/>
      <c r="B15" s="182"/>
      <c r="C15" s="175" t="s">
        <v>128</v>
      </c>
      <c r="D15" s="173"/>
      <c r="E15" s="173"/>
      <c r="F15" s="184"/>
      <c r="G15" s="185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81">
        <v>7</v>
      </c>
      <c r="B16" s="182" t="s">
        <v>155</v>
      </c>
      <c r="C16" s="175" t="s">
        <v>129</v>
      </c>
      <c r="D16" s="173" t="s">
        <v>127</v>
      </c>
      <c r="E16" s="173">
        <v>2</v>
      </c>
      <c r="F16" s="184"/>
      <c r="G16" s="185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81">
        <v>8</v>
      </c>
      <c r="B17" s="182" t="s">
        <v>157</v>
      </c>
      <c r="C17" s="176" t="s">
        <v>130</v>
      </c>
      <c r="D17" s="173" t="s">
        <v>127</v>
      </c>
      <c r="E17" s="173">
        <v>1</v>
      </c>
      <c r="F17" s="184"/>
      <c r="G17" s="185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81">
        <v>9</v>
      </c>
      <c r="B18" s="182" t="s">
        <v>156</v>
      </c>
      <c r="C18" s="176" t="s">
        <v>131</v>
      </c>
      <c r="D18" s="173" t="s">
        <v>127</v>
      </c>
      <c r="E18" s="173">
        <v>3</v>
      </c>
      <c r="F18" s="184"/>
      <c r="G18" s="185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81">
        <v>10</v>
      </c>
      <c r="B19" s="182" t="s">
        <v>158</v>
      </c>
      <c r="C19" s="176" t="s">
        <v>132</v>
      </c>
      <c r="D19" s="173" t="s">
        <v>127</v>
      </c>
      <c r="E19" s="173">
        <v>5</v>
      </c>
      <c r="F19" s="184"/>
      <c r="G19" s="185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81">
        <v>11</v>
      </c>
      <c r="B20" s="182" t="s">
        <v>159</v>
      </c>
      <c r="C20" s="176" t="s">
        <v>133</v>
      </c>
      <c r="D20" s="173" t="s">
        <v>127</v>
      </c>
      <c r="E20" s="173">
        <v>1</v>
      </c>
      <c r="F20" s="206"/>
      <c r="G20" s="185">
        <f t="shared" si="0"/>
        <v>0</v>
      </c>
      <c r="H20" s="140"/>
      <c r="I20" s="140"/>
      <c r="O20" s="141">
        <v>1</v>
      </c>
    </row>
    <row r="21" spans="1:104" x14ac:dyDescent="0.2">
      <c r="A21" s="181">
        <v>12</v>
      </c>
      <c r="B21" s="182" t="s">
        <v>160</v>
      </c>
      <c r="C21" s="176" t="s">
        <v>134</v>
      </c>
      <c r="D21" s="173" t="s">
        <v>127</v>
      </c>
      <c r="E21" s="173">
        <v>1</v>
      </c>
      <c r="F21" s="184"/>
      <c r="G21" s="185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81">
        <v>13</v>
      </c>
      <c r="B22" s="183" t="s">
        <v>161</v>
      </c>
      <c r="C22" s="176" t="s">
        <v>135</v>
      </c>
      <c r="D22" s="173" t="s">
        <v>127</v>
      </c>
      <c r="E22" s="173">
        <v>1</v>
      </c>
      <c r="F22" s="184"/>
      <c r="G22" s="185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81">
        <v>14</v>
      </c>
      <c r="B23" s="182" t="s">
        <v>162</v>
      </c>
      <c r="C23" s="176" t="s">
        <v>136</v>
      </c>
      <c r="D23" s="173" t="s">
        <v>127</v>
      </c>
      <c r="E23" s="173">
        <v>1</v>
      </c>
      <c r="F23" s="206"/>
      <c r="G23" s="185">
        <f t="shared" si="0"/>
        <v>0</v>
      </c>
      <c r="H23" s="140"/>
      <c r="I23" s="140"/>
      <c r="O23" s="141">
        <v>1</v>
      </c>
    </row>
    <row r="24" spans="1:104" x14ac:dyDescent="0.2">
      <c r="A24" s="181">
        <v>15</v>
      </c>
      <c r="B24" s="182" t="s">
        <v>163</v>
      </c>
      <c r="C24" s="176" t="s">
        <v>137</v>
      </c>
      <c r="D24" s="173" t="s">
        <v>127</v>
      </c>
      <c r="E24" s="173">
        <v>4</v>
      </c>
      <c r="F24" s="184"/>
      <c r="G24" s="185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81">
        <v>16</v>
      </c>
      <c r="B25" s="182" t="s">
        <v>164</v>
      </c>
      <c r="C25" s="176" t="s">
        <v>138</v>
      </c>
      <c r="D25" s="173" t="s">
        <v>127</v>
      </c>
      <c r="E25" s="173">
        <v>2</v>
      </c>
      <c r="F25" s="184"/>
      <c r="G25" s="185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81"/>
      <c r="B26" s="182"/>
      <c r="C26" s="175" t="s">
        <v>139</v>
      </c>
      <c r="D26" s="173"/>
      <c r="E26" s="173"/>
      <c r="F26" s="184"/>
      <c r="G26" s="185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81">
        <v>17</v>
      </c>
      <c r="B27" s="183" t="s">
        <v>165</v>
      </c>
      <c r="C27" s="175" t="s">
        <v>140</v>
      </c>
      <c r="D27" s="173" t="s">
        <v>127</v>
      </c>
      <c r="E27" s="173">
        <v>1</v>
      </c>
      <c r="F27" s="184"/>
      <c r="G27" s="185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81">
        <v>18</v>
      </c>
      <c r="B28" s="182" t="s">
        <v>166</v>
      </c>
      <c r="C28" s="175" t="s">
        <v>141</v>
      </c>
      <c r="D28" s="172" t="s">
        <v>121</v>
      </c>
      <c r="E28" s="173">
        <v>250</v>
      </c>
      <c r="F28" s="206"/>
      <c r="G28" s="185">
        <f t="shared" si="0"/>
        <v>0</v>
      </c>
      <c r="H28" s="140"/>
      <c r="I28" s="140"/>
      <c r="O28" s="141">
        <v>1</v>
      </c>
    </row>
    <row r="29" spans="1:104" x14ac:dyDescent="0.2">
      <c r="A29" s="181">
        <v>19</v>
      </c>
      <c r="B29" s="182" t="s">
        <v>167</v>
      </c>
      <c r="C29" s="175" t="s">
        <v>142</v>
      </c>
      <c r="D29" s="177" t="s">
        <v>127</v>
      </c>
      <c r="E29" s="173">
        <v>1</v>
      </c>
      <c r="F29" s="184"/>
      <c r="G29" s="185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81">
        <v>20</v>
      </c>
      <c r="B30" s="182" t="s">
        <v>168</v>
      </c>
      <c r="C30" s="175" t="s">
        <v>143</v>
      </c>
      <c r="D30" s="172" t="s">
        <v>127</v>
      </c>
      <c r="E30" s="173">
        <v>1</v>
      </c>
      <c r="F30" s="184"/>
      <c r="G30" s="185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81">
        <v>21</v>
      </c>
      <c r="B31" s="183" t="s">
        <v>169</v>
      </c>
      <c r="C31" s="175" t="s">
        <v>144</v>
      </c>
      <c r="D31" s="172" t="s">
        <v>127</v>
      </c>
      <c r="E31" s="172">
        <v>1</v>
      </c>
      <c r="F31" s="184"/>
      <c r="G31" s="185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8"/>
      <c r="B32" s="149" t="s">
        <v>66</v>
      </c>
      <c r="C32" s="169" t="s">
        <v>149</v>
      </c>
      <c r="D32" s="148"/>
      <c r="E32" s="179"/>
      <c r="F32" s="179"/>
      <c r="G32" s="180">
        <f>SUM(G9:G31)</f>
        <v>0</v>
      </c>
      <c r="H32" s="140"/>
      <c r="I32" s="140"/>
      <c r="O32" s="141">
        <v>1</v>
      </c>
    </row>
    <row r="33" spans="5:5" x14ac:dyDescent="0.2">
      <c r="E33" s="114"/>
    </row>
    <row r="34" spans="5:5" x14ac:dyDescent="0.2">
      <c r="E34" s="114"/>
    </row>
    <row r="35" spans="5:5" x14ac:dyDescent="0.2">
      <c r="E35" s="114"/>
    </row>
    <row r="36" spans="5:5" x14ac:dyDescent="0.2">
      <c r="E36" s="114"/>
    </row>
    <row r="37" spans="5:5" x14ac:dyDescent="0.2">
      <c r="E37" s="114"/>
    </row>
    <row r="38" spans="5:5" x14ac:dyDescent="0.2">
      <c r="E38" s="114"/>
    </row>
    <row r="39" spans="5:5" x14ac:dyDescent="0.2">
      <c r="E39" s="114"/>
    </row>
    <row r="40" spans="5:5" x14ac:dyDescent="0.2">
      <c r="E40" s="114"/>
    </row>
    <row r="41" spans="5:5" x14ac:dyDescent="0.2">
      <c r="E41" s="114"/>
    </row>
    <row r="42" spans="5:5" x14ac:dyDescent="0.2">
      <c r="E42" s="114"/>
    </row>
    <row r="43" spans="5:5" x14ac:dyDescent="0.2">
      <c r="E43" s="114"/>
    </row>
    <row r="44" spans="5:5" x14ac:dyDescent="0.2">
      <c r="E44" s="114"/>
    </row>
    <row r="45" spans="5:5" x14ac:dyDescent="0.2">
      <c r="E45" s="114"/>
    </row>
    <row r="46" spans="5:5" x14ac:dyDescent="0.2">
      <c r="E46" s="114"/>
    </row>
    <row r="47" spans="5:5" x14ac:dyDescent="0.2">
      <c r="E47" s="114"/>
    </row>
    <row r="48" spans="5:5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A90" s="155"/>
      <c r="B90" s="155"/>
    </row>
    <row r="91" spans="1:7" x14ac:dyDescent="0.2">
      <c r="A91" s="154"/>
      <c r="B91" s="154"/>
      <c r="C91" s="157"/>
      <c r="D91" s="157"/>
      <c r="E91" s="158"/>
      <c r="F91" s="157"/>
      <c r="G91" s="159"/>
    </row>
    <row r="92" spans="1:7" x14ac:dyDescent="0.2">
      <c r="A92" s="160"/>
      <c r="B92" s="160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24"/>
  <sheetViews>
    <sheetView showGridLines="0" showZeros="0" view="pageBreakPreview" zoomScaleNormal="100" zoomScaleSheetLayoutView="100" workbookViewId="0">
      <selection activeCell="F9" sqref="F9:F54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8.285156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6" t="s">
        <v>5</v>
      </c>
      <c r="B3" s="25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8" t="s">
        <v>1</v>
      </c>
      <c r="B4" s="259"/>
      <c r="C4" s="124" t="str">
        <f>CONCATENATE(cisloobjektu," ",nazevobjektu)</f>
        <v xml:space="preserve"> SO 002 Truhlárna</v>
      </c>
      <c r="D4" s="125"/>
      <c r="E4" s="260"/>
      <c r="F4" s="260"/>
      <c r="G4" s="26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212</v>
      </c>
      <c r="C7" s="136" t="s">
        <v>215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0"/>
      <c r="B8" s="143"/>
      <c r="C8" s="195" t="s">
        <v>174</v>
      </c>
      <c r="D8" s="196"/>
      <c r="E8" s="196"/>
      <c r="F8" s="192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81">
        <v>1</v>
      </c>
      <c r="B9" s="203" t="s">
        <v>217</v>
      </c>
      <c r="C9" s="197" t="s">
        <v>175</v>
      </c>
      <c r="D9" s="196" t="s">
        <v>127</v>
      </c>
      <c r="E9" s="196">
        <v>1</v>
      </c>
      <c r="F9" s="193"/>
      <c r="G9" s="185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81">
        <v>2</v>
      </c>
      <c r="B10" s="204" t="s">
        <v>218</v>
      </c>
      <c r="C10" s="195" t="s">
        <v>203</v>
      </c>
      <c r="D10" s="196" t="s">
        <v>127</v>
      </c>
      <c r="E10" s="196">
        <v>1</v>
      </c>
      <c r="F10" s="193"/>
      <c r="G10" s="185">
        <f t="shared" ref="G10:G51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81"/>
      <c r="B11" s="204"/>
      <c r="C11" s="195" t="s">
        <v>204</v>
      </c>
      <c r="D11" s="196"/>
      <c r="E11" s="196"/>
      <c r="F11" s="193"/>
      <c r="G11" s="185">
        <f t="shared" si="0"/>
        <v>0</v>
      </c>
      <c r="O11" s="141"/>
      <c r="BA11" s="153"/>
      <c r="BB11" s="153"/>
      <c r="BC11" s="153"/>
      <c r="BD11" s="153"/>
      <c r="BE11" s="153"/>
    </row>
    <row r="12" spans="1:104" x14ac:dyDescent="0.2">
      <c r="A12" s="181">
        <v>3</v>
      </c>
      <c r="B12" s="203" t="s">
        <v>219</v>
      </c>
      <c r="C12" s="195" t="s">
        <v>176</v>
      </c>
      <c r="D12" s="196" t="s">
        <v>127</v>
      </c>
      <c r="E12" s="196">
        <v>1</v>
      </c>
      <c r="F12" s="193"/>
      <c r="G12" s="185">
        <f t="shared" si="0"/>
        <v>0</v>
      </c>
      <c r="H12" s="140"/>
      <c r="I12" s="140"/>
      <c r="O12" s="141">
        <v>1</v>
      </c>
    </row>
    <row r="13" spans="1:104" x14ac:dyDescent="0.2">
      <c r="A13" s="181"/>
      <c r="B13" s="203"/>
      <c r="C13" s="195" t="s">
        <v>205</v>
      </c>
      <c r="D13" s="196"/>
      <c r="E13" s="196"/>
      <c r="F13" s="194"/>
      <c r="G13" s="185">
        <f t="shared" si="0"/>
        <v>0</v>
      </c>
      <c r="H13" s="140"/>
      <c r="I13" s="140"/>
      <c r="O13" s="141"/>
    </row>
    <row r="14" spans="1:104" x14ac:dyDescent="0.2">
      <c r="A14" s="181">
        <v>4</v>
      </c>
      <c r="B14" s="203" t="s">
        <v>220</v>
      </c>
      <c r="C14" s="198" t="s">
        <v>177</v>
      </c>
      <c r="D14" s="196" t="s">
        <v>127</v>
      </c>
      <c r="E14" s="196">
        <v>1</v>
      </c>
      <c r="F14" s="193"/>
      <c r="G14" s="185">
        <f t="shared" si="0"/>
        <v>0</v>
      </c>
      <c r="O14" s="141">
        <v>2</v>
      </c>
      <c r="AA14" s="114">
        <v>12</v>
      </c>
      <c r="AB14" s="114">
        <v>0</v>
      </c>
      <c r="AC14" s="114">
        <v>3</v>
      </c>
      <c r="AZ14" s="114">
        <v>1</v>
      </c>
      <c r="BA14" s="114">
        <f t="shared" ref="BA14:BA20" si="1">IF(AZ14=1,G14,0)</f>
        <v>0</v>
      </c>
      <c r="BB14" s="114">
        <f t="shared" ref="BB14:BB20" si="2">IF(AZ14=2,G14,0)</f>
        <v>0</v>
      </c>
      <c r="BC14" s="114">
        <f t="shared" ref="BC14:BC20" si="3">IF(AZ14=3,G14,0)</f>
        <v>0</v>
      </c>
      <c r="BD14" s="114">
        <f t="shared" ref="BD14:BD20" si="4">IF(AZ14=4,G14,0)</f>
        <v>0</v>
      </c>
      <c r="BE14" s="114">
        <f t="shared" ref="BE14:BE20" si="5">IF(AZ14=5,G14,0)</f>
        <v>0</v>
      </c>
      <c r="CZ14" s="114">
        <v>0</v>
      </c>
    </row>
    <row r="15" spans="1:104" ht="22.5" x14ac:dyDescent="0.2">
      <c r="A15" s="181">
        <v>5</v>
      </c>
      <c r="B15" s="205" t="s">
        <v>221</v>
      </c>
      <c r="C15" s="198" t="s">
        <v>178</v>
      </c>
      <c r="D15" s="196" t="s">
        <v>127</v>
      </c>
      <c r="E15" s="196">
        <v>1</v>
      </c>
      <c r="F15" s="193"/>
      <c r="G15" s="185">
        <f t="shared" si="0"/>
        <v>0</v>
      </c>
      <c r="O15" s="141">
        <v>2</v>
      </c>
      <c r="AA15" s="114">
        <v>12</v>
      </c>
      <c r="AB15" s="114">
        <v>0</v>
      </c>
      <c r="AC15" s="114">
        <v>4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81">
        <v>6</v>
      </c>
      <c r="B16" s="203" t="s">
        <v>222</v>
      </c>
      <c r="C16" s="195" t="s">
        <v>179</v>
      </c>
      <c r="D16" s="196"/>
      <c r="E16" s="196"/>
      <c r="F16" s="193"/>
      <c r="G16" s="185">
        <f t="shared" si="0"/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81"/>
      <c r="B17" s="203"/>
      <c r="C17" s="197" t="s">
        <v>180</v>
      </c>
      <c r="D17" s="196" t="s">
        <v>121</v>
      </c>
      <c r="E17" s="196">
        <v>22</v>
      </c>
      <c r="F17" s="193"/>
      <c r="G17" s="185">
        <f t="shared" si="0"/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81">
        <v>7</v>
      </c>
      <c r="B18" s="203" t="s">
        <v>223</v>
      </c>
      <c r="C18" s="199" t="s">
        <v>207</v>
      </c>
      <c r="D18" s="196"/>
      <c r="E18" s="196"/>
      <c r="F18" s="193"/>
      <c r="G18" s="185">
        <f t="shared" si="0"/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81">
        <v>8</v>
      </c>
      <c r="B19" s="203"/>
      <c r="C19" s="199" t="s">
        <v>206</v>
      </c>
      <c r="D19" s="196" t="s">
        <v>121</v>
      </c>
      <c r="E19" s="196">
        <v>3</v>
      </c>
      <c r="F19" s="193"/>
      <c r="G19" s="185">
        <f t="shared" si="0"/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81">
        <v>9</v>
      </c>
      <c r="B20" s="203" t="s">
        <v>224</v>
      </c>
      <c r="C20" s="195" t="s">
        <v>181</v>
      </c>
      <c r="D20" s="196" t="s">
        <v>123</v>
      </c>
      <c r="E20" s="196">
        <v>6</v>
      </c>
      <c r="F20" s="193"/>
      <c r="G20" s="185">
        <f t="shared" si="0"/>
        <v>0</v>
      </c>
      <c r="O20" s="141">
        <v>2</v>
      </c>
      <c r="AA20" s="114">
        <v>12</v>
      </c>
      <c r="AB20" s="114">
        <v>0</v>
      </c>
      <c r="AC20" s="114">
        <v>9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 x14ac:dyDescent="0.2">
      <c r="A21" s="181">
        <v>10</v>
      </c>
      <c r="B21" s="203" t="s">
        <v>225</v>
      </c>
      <c r="C21" s="195" t="s">
        <v>182</v>
      </c>
      <c r="D21" s="196" t="s">
        <v>123</v>
      </c>
      <c r="E21" s="196">
        <v>2</v>
      </c>
      <c r="F21" s="193"/>
      <c r="G21" s="185">
        <f t="shared" si="0"/>
        <v>0</v>
      </c>
      <c r="O21" s="141">
        <v>4</v>
      </c>
      <c r="BA21" s="153">
        <f>SUM(BA12:BA20)</f>
        <v>0</v>
      </c>
      <c r="BB21" s="153">
        <f>SUM(BB12:BB20)</f>
        <v>0</v>
      </c>
      <c r="BC21" s="153">
        <f>SUM(BC12:BC20)</f>
        <v>0</v>
      </c>
      <c r="BD21" s="153">
        <f>SUM(BD12:BD20)</f>
        <v>0</v>
      </c>
      <c r="BE21" s="153">
        <f>SUM(BE12:BE20)</f>
        <v>0</v>
      </c>
    </row>
    <row r="22" spans="1:104" x14ac:dyDescent="0.2">
      <c r="A22" s="181">
        <v>11</v>
      </c>
      <c r="B22" s="203"/>
      <c r="C22" s="200" t="s">
        <v>183</v>
      </c>
      <c r="D22" s="196"/>
      <c r="E22" s="196"/>
      <c r="F22" s="194"/>
      <c r="G22" s="185">
        <f t="shared" si="0"/>
        <v>0</v>
      </c>
      <c r="H22" s="140"/>
      <c r="I22" s="140"/>
      <c r="O22" s="141">
        <v>1</v>
      </c>
    </row>
    <row r="23" spans="1:104" x14ac:dyDescent="0.2">
      <c r="A23" s="181">
        <v>12</v>
      </c>
      <c r="B23" s="203" t="s">
        <v>226</v>
      </c>
      <c r="C23" s="200" t="s">
        <v>209</v>
      </c>
      <c r="D23" s="196" t="s">
        <v>127</v>
      </c>
      <c r="E23" s="196">
        <v>1</v>
      </c>
      <c r="F23" s="193"/>
      <c r="G23" s="185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0</v>
      </c>
    </row>
    <row r="24" spans="1:104" x14ac:dyDescent="0.2">
      <c r="A24" s="181"/>
      <c r="B24" s="203"/>
      <c r="C24" s="202" t="s">
        <v>208</v>
      </c>
      <c r="D24" s="196"/>
      <c r="E24" s="196"/>
      <c r="F24" s="193"/>
      <c r="G24" s="185">
        <f t="shared" si="0"/>
        <v>0</v>
      </c>
      <c r="O24" s="141"/>
    </row>
    <row r="25" spans="1:104" x14ac:dyDescent="0.2">
      <c r="A25" s="181">
        <v>13</v>
      </c>
      <c r="B25" s="204" t="s">
        <v>227</v>
      </c>
      <c r="C25" s="199" t="s">
        <v>184</v>
      </c>
      <c r="D25" s="196" t="s">
        <v>123</v>
      </c>
      <c r="E25" s="196">
        <v>2</v>
      </c>
      <c r="F25" s="193"/>
      <c r="G25" s="185">
        <f t="shared" si="0"/>
        <v>0</v>
      </c>
      <c r="O25" s="141">
        <v>4</v>
      </c>
      <c r="BA25" s="153">
        <f>SUM(BA22:BA23)</f>
        <v>0</v>
      </c>
      <c r="BB25" s="153">
        <f>SUM(BB22:BB23)</f>
        <v>0</v>
      </c>
      <c r="BC25" s="153">
        <f>SUM(BC22:BC23)</f>
        <v>0</v>
      </c>
      <c r="BD25" s="153">
        <f>SUM(BD22:BD23)</f>
        <v>0</v>
      </c>
      <c r="BE25" s="153">
        <f>SUM(BE22:BE23)</f>
        <v>0</v>
      </c>
    </row>
    <row r="26" spans="1:104" x14ac:dyDescent="0.2">
      <c r="A26" s="181">
        <v>14</v>
      </c>
      <c r="B26" s="203" t="s">
        <v>228</v>
      </c>
      <c r="C26" s="199" t="s">
        <v>211</v>
      </c>
      <c r="D26" s="196"/>
      <c r="E26" s="196"/>
      <c r="F26" s="194"/>
      <c r="G26" s="185">
        <f t="shared" si="0"/>
        <v>0</v>
      </c>
      <c r="H26" s="140"/>
      <c r="I26" s="140"/>
      <c r="O26" s="141">
        <v>1</v>
      </c>
    </row>
    <row r="27" spans="1:104" x14ac:dyDescent="0.2">
      <c r="A27" s="181"/>
      <c r="B27" s="203"/>
      <c r="C27" s="199" t="s">
        <v>210</v>
      </c>
      <c r="D27" s="196"/>
      <c r="E27" s="196"/>
      <c r="F27" s="193"/>
      <c r="G27" s="185">
        <f t="shared" si="0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81"/>
      <c r="B28" s="203"/>
      <c r="C28" s="199" t="s">
        <v>185</v>
      </c>
      <c r="D28" s="196" t="s">
        <v>123</v>
      </c>
      <c r="E28" s="196">
        <v>1</v>
      </c>
      <c r="F28" s="193"/>
      <c r="G28" s="185">
        <f t="shared" si="0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x14ac:dyDescent="0.2">
      <c r="A29" s="181">
        <v>15</v>
      </c>
      <c r="B29" s="203" t="s">
        <v>229</v>
      </c>
      <c r="C29" s="195" t="s">
        <v>186</v>
      </c>
      <c r="D29" s="196" t="s">
        <v>123</v>
      </c>
      <c r="E29" s="196">
        <v>1</v>
      </c>
      <c r="F29" s="193"/>
      <c r="G29" s="185">
        <f t="shared" si="0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81"/>
      <c r="B30" s="203" t="s">
        <v>230</v>
      </c>
      <c r="C30" s="195" t="s">
        <v>187</v>
      </c>
      <c r="D30" s="196" t="s">
        <v>123</v>
      </c>
      <c r="E30" s="196">
        <v>10</v>
      </c>
      <c r="F30" s="193"/>
      <c r="G30" s="185">
        <f t="shared" si="0"/>
        <v>0</v>
      </c>
      <c r="O30" s="141"/>
    </row>
    <row r="31" spans="1:104" x14ac:dyDescent="0.2">
      <c r="A31" s="181"/>
      <c r="B31" s="203"/>
      <c r="C31" s="195" t="s">
        <v>188</v>
      </c>
      <c r="D31" s="196" t="s">
        <v>123</v>
      </c>
      <c r="E31" s="196">
        <v>2</v>
      </c>
      <c r="F31" s="193"/>
      <c r="G31" s="185">
        <f t="shared" si="0"/>
        <v>0</v>
      </c>
      <c r="O31" s="141"/>
    </row>
    <row r="32" spans="1:104" x14ac:dyDescent="0.2">
      <c r="A32" s="181"/>
      <c r="B32" s="203" t="s">
        <v>231</v>
      </c>
      <c r="C32" s="195" t="s">
        <v>189</v>
      </c>
      <c r="D32" s="196" t="s">
        <v>123</v>
      </c>
      <c r="E32" s="196">
        <v>2</v>
      </c>
      <c r="F32" s="193"/>
      <c r="G32" s="185">
        <f t="shared" si="0"/>
        <v>0</v>
      </c>
      <c r="O32" s="141"/>
    </row>
    <row r="33" spans="1:15" x14ac:dyDescent="0.2">
      <c r="A33" s="181"/>
      <c r="B33" s="203" t="s">
        <v>232</v>
      </c>
      <c r="C33" s="195" t="s">
        <v>190</v>
      </c>
      <c r="D33" s="196" t="s">
        <v>123</v>
      </c>
      <c r="E33" s="196">
        <v>1</v>
      </c>
      <c r="F33" s="193"/>
      <c r="G33" s="185">
        <f t="shared" si="0"/>
        <v>0</v>
      </c>
      <c r="O33" s="141"/>
    </row>
    <row r="34" spans="1:15" x14ac:dyDescent="0.2">
      <c r="A34" s="181"/>
      <c r="B34" s="203" t="s">
        <v>233</v>
      </c>
      <c r="C34" s="195" t="s">
        <v>191</v>
      </c>
      <c r="D34" s="196" t="s">
        <v>123</v>
      </c>
      <c r="E34" s="196">
        <v>3</v>
      </c>
      <c r="F34" s="193"/>
      <c r="G34" s="185">
        <f t="shared" si="0"/>
        <v>0</v>
      </c>
      <c r="O34" s="141"/>
    </row>
    <row r="35" spans="1:15" x14ac:dyDescent="0.2">
      <c r="A35" s="181"/>
      <c r="B35" s="203" t="s">
        <v>234</v>
      </c>
      <c r="C35" s="195" t="s">
        <v>192</v>
      </c>
      <c r="D35" s="196" t="s">
        <v>123</v>
      </c>
      <c r="E35" s="196">
        <v>2</v>
      </c>
      <c r="F35" s="193"/>
      <c r="G35" s="185">
        <f t="shared" si="0"/>
        <v>0</v>
      </c>
      <c r="O35" s="141"/>
    </row>
    <row r="36" spans="1:15" x14ac:dyDescent="0.2">
      <c r="A36" s="181"/>
      <c r="B36" s="203" t="s">
        <v>235</v>
      </c>
      <c r="C36" s="195" t="s">
        <v>193</v>
      </c>
      <c r="D36" s="196" t="s">
        <v>123</v>
      </c>
      <c r="E36" s="196">
        <v>1</v>
      </c>
      <c r="F36" s="193"/>
      <c r="G36" s="185">
        <f t="shared" si="0"/>
        <v>0</v>
      </c>
      <c r="O36" s="141"/>
    </row>
    <row r="37" spans="1:15" x14ac:dyDescent="0.2">
      <c r="A37" s="181"/>
      <c r="B37" s="203" t="s">
        <v>236</v>
      </c>
      <c r="C37" s="195" t="s">
        <v>190</v>
      </c>
      <c r="D37" s="196" t="s">
        <v>123</v>
      </c>
      <c r="E37" s="196">
        <v>1</v>
      </c>
      <c r="F37" s="193"/>
      <c r="G37" s="185">
        <f t="shared" si="0"/>
        <v>0</v>
      </c>
      <c r="O37" s="141"/>
    </row>
    <row r="38" spans="1:15" x14ac:dyDescent="0.2">
      <c r="A38" s="181"/>
      <c r="B38" s="203" t="s">
        <v>237</v>
      </c>
      <c r="C38" s="195" t="s">
        <v>191</v>
      </c>
      <c r="D38" s="196" t="s">
        <v>123</v>
      </c>
      <c r="E38" s="196">
        <v>1</v>
      </c>
      <c r="F38" s="193"/>
      <c r="G38" s="185">
        <f t="shared" si="0"/>
        <v>0</v>
      </c>
      <c r="O38" s="141"/>
    </row>
    <row r="39" spans="1:15" x14ac:dyDescent="0.2">
      <c r="A39" s="181"/>
      <c r="B39" s="203" t="s">
        <v>238</v>
      </c>
      <c r="C39" s="199" t="s">
        <v>194</v>
      </c>
      <c r="D39" s="196" t="s">
        <v>123</v>
      </c>
      <c r="E39" s="196">
        <v>1</v>
      </c>
      <c r="F39" s="193"/>
      <c r="G39" s="185">
        <f t="shared" si="0"/>
        <v>0</v>
      </c>
      <c r="O39" s="141"/>
    </row>
    <row r="40" spans="1:15" x14ac:dyDescent="0.2">
      <c r="A40" s="181"/>
      <c r="B40" s="203" t="s">
        <v>239</v>
      </c>
      <c r="C40" s="195" t="s">
        <v>190</v>
      </c>
      <c r="D40" s="196" t="s">
        <v>123</v>
      </c>
      <c r="E40" s="196">
        <v>1</v>
      </c>
      <c r="F40" s="193"/>
      <c r="G40" s="185">
        <f t="shared" si="0"/>
        <v>0</v>
      </c>
      <c r="O40" s="141"/>
    </row>
    <row r="41" spans="1:15" x14ac:dyDescent="0.2">
      <c r="A41" s="181"/>
      <c r="B41" s="203" t="s">
        <v>240</v>
      </c>
      <c r="C41" s="195" t="s">
        <v>195</v>
      </c>
      <c r="D41" s="196" t="s">
        <v>123</v>
      </c>
      <c r="E41" s="196">
        <v>1</v>
      </c>
      <c r="F41" s="193"/>
      <c r="G41" s="185">
        <f t="shared" si="0"/>
        <v>0</v>
      </c>
      <c r="O41" s="141"/>
    </row>
    <row r="42" spans="1:15" x14ac:dyDescent="0.2">
      <c r="A42" s="181"/>
      <c r="B42" s="203" t="s">
        <v>241</v>
      </c>
      <c r="C42" s="195" t="s">
        <v>196</v>
      </c>
      <c r="D42" s="196" t="s">
        <v>123</v>
      </c>
      <c r="E42" s="196">
        <v>1</v>
      </c>
      <c r="F42" s="193"/>
      <c r="G42" s="185">
        <f t="shared" si="0"/>
        <v>0</v>
      </c>
      <c r="O42" s="141"/>
    </row>
    <row r="43" spans="1:15" x14ac:dyDescent="0.2">
      <c r="A43" s="181"/>
      <c r="B43" s="203" t="s">
        <v>242</v>
      </c>
      <c r="C43" s="195" t="s">
        <v>197</v>
      </c>
      <c r="D43" s="196" t="s">
        <v>123</v>
      </c>
      <c r="E43" s="196">
        <v>4</v>
      </c>
      <c r="F43" s="193"/>
      <c r="G43" s="185">
        <f t="shared" si="0"/>
        <v>0</v>
      </c>
      <c r="O43" s="141"/>
    </row>
    <row r="44" spans="1:15" x14ac:dyDescent="0.2">
      <c r="A44" s="181"/>
      <c r="B44" s="203" t="s">
        <v>243</v>
      </c>
      <c r="C44" s="195" t="s">
        <v>198</v>
      </c>
      <c r="D44" s="196" t="s">
        <v>123</v>
      </c>
      <c r="E44" s="196">
        <v>1</v>
      </c>
      <c r="F44" s="193"/>
      <c r="G44" s="185">
        <f t="shared" si="0"/>
        <v>0</v>
      </c>
      <c r="O44" s="141"/>
    </row>
    <row r="45" spans="1:15" x14ac:dyDescent="0.2">
      <c r="A45" s="181"/>
      <c r="B45" s="203" t="s">
        <v>244</v>
      </c>
      <c r="C45" s="195" t="s">
        <v>199</v>
      </c>
      <c r="D45" s="196"/>
      <c r="E45" s="196"/>
      <c r="F45" s="193"/>
      <c r="G45" s="185">
        <f t="shared" si="0"/>
        <v>0</v>
      </c>
      <c r="O45" s="141"/>
    </row>
    <row r="46" spans="1:15" x14ac:dyDescent="0.2">
      <c r="A46" s="181"/>
      <c r="B46" s="203" t="s">
        <v>245</v>
      </c>
      <c r="C46" s="195" t="s">
        <v>200</v>
      </c>
      <c r="D46" s="196" t="s">
        <v>121</v>
      </c>
      <c r="E46" s="196">
        <v>18</v>
      </c>
      <c r="F46" s="193"/>
      <c r="G46" s="185">
        <f t="shared" si="0"/>
        <v>0</v>
      </c>
      <c r="O46" s="141"/>
    </row>
    <row r="47" spans="1:15" x14ac:dyDescent="0.2">
      <c r="A47" s="181"/>
      <c r="B47" s="203" t="s">
        <v>246</v>
      </c>
      <c r="C47" s="195" t="s">
        <v>201</v>
      </c>
      <c r="D47" s="196" t="s">
        <v>121</v>
      </c>
      <c r="E47" s="196">
        <v>4</v>
      </c>
      <c r="F47" s="193"/>
      <c r="G47" s="185">
        <f t="shared" si="0"/>
        <v>0</v>
      </c>
      <c r="O47" s="141"/>
    </row>
    <row r="48" spans="1:15" x14ac:dyDescent="0.2">
      <c r="A48" s="181"/>
      <c r="B48" s="203" t="s">
        <v>247</v>
      </c>
      <c r="C48" s="195" t="s">
        <v>202</v>
      </c>
      <c r="D48" s="196" t="s">
        <v>121</v>
      </c>
      <c r="E48" s="196">
        <v>21</v>
      </c>
      <c r="F48" s="193"/>
      <c r="G48" s="185">
        <f t="shared" si="0"/>
        <v>0</v>
      </c>
      <c r="O48" s="141"/>
    </row>
    <row r="49" spans="1:15" x14ac:dyDescent="0.2">
      <c r="A49" s="181"/>
      <c r="B49" s="203" t="s">
        <v>248</v>
      </c>
      <c r="C49" s="195" t="s">
        <v>142</v>
      </c>
      <c r="D49" s="201" t="s">
        <v>127</v>
      </c>
      <c r="E49" s="196">
        <v>1</v>
      </c>
      <c r="F49" s="193"/>
      <c r="G49" s="185">
        <f t="shared" si="0"/>
        <v>0</v>
      </c>
      <c r="O49" s="141"/>
    </row>
    <row r="50" spans="1:15" x14ac:dyDescent="0.2">
      <c r="A50" s="181"/>
      <c r="B50" s="203" t="s">
        <v>249</v>
      </c>
      <c r="C50" s="195" t="s">
        <v>143</v>
      </c>
      <c r="D50" s="196" t="s">
        <v>127</v>
      </c>
      <c r="E50" s="196">
        <v>1</v>
      </c>
      <c r="F50" s="193"/>
      <c r="G50" s="185">
        <f t="shared" si="0"/>
        <v>0</v>
      </c>
      <c r="O50" s="141"/>
    </row>
    <row r="51" spans="1:15" x14ac:dyDescent="0.2">
      <c r="A51" s="181"/>
      <c r="B51" s="203" t="s">
        <v>250</v>
      </c>
      <c r="C51" s="195" t="s">
        <v>144</v>
      </c>
      <c r="D51" s="196" t="s">
        <v>127</v>
      </c>
      <c r="E51" s="196">
        <v>1</v>
      </c>
      <c r="F51" s="193"/>
      <c r="G51" s="185">
        <f t="shared" si="0"/>
        <v>0</v>
      </c>
      <c r="O51" s="141"/>
    </row>
    <row r="52" spans="1:15" x14ac:dyDescent="0.2">
      <c r="A52" s="178"/>
      <c r="B52" s="149" t="s">
        <v>66</v>
      </c>
      <c r="C52" s="169" t="s">
        <v>214</v>
      </c>
      <c r="D52" s="148"/>
      <c r="E52" s="179"/>
      <c r="F52" s="179"/>
      <c r="G52" s="180">
        <f>SUM(G9:G51)</f>
        <v>0</v>
      </c>
      <c r="H52" s="140"/>
      <c r="I52" s="140"/>
      <c r="O52" s="141">
        <v>1</v>
      </c>
    </row>
    <row r="53" spans="1:15" x14ac:dyDescent="0.2">
      <c r="E53" s="114"/>
    </row>
    <row r="54" spans="1:15" x14ac:dyDescent="0.2">
      <c r="E54" s="114"/>
    </row>
    <row r="55" spans="1:15" x14ac:dyDescent="0.2">
      <c r="E55" s="114"/>
    </row>
    <row r="56" spans="1:15" x14ac:dyDescent="0.2">
      <c r="E56" s="114"/>
    </row>
    <row r="57" spans="1:15" x14ac:dyDescent="0.2">
      <c r="E57" s="114"/>
    </row>
    <row r="58" spans="1:15" x14ac:dyDescent="0.2">
      <c r="E58" s="114"/>
    </row>
    <row r="59" spans="1:15" x14ac:dyDescent="0.2">
      <c r="E59" s="114"/>
    </row>
    <row r="60" spans="1:15" x14ac:dyDescent="0.2">
      <c r="E60" s="114"/>
    </row>
    <row r="61" spans="1:15" x14ac:dyDescent="0.2">
      <c r="E61" s="114"/>
    </row>
    <row r="62" spans="1:15" x14ac:dyDescent="0.2">
      <c r="E62" s="114"/>
    </row>
    <row r="63" spans="1:15" x14ac:dyDescent="0.2">
      <c r="E63" s="114"/>
    </row>
    <row r="64" spans="1:1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A75" s="154"/>
      <c r="B75" s="154"/>
      <c r="C75" s="154"/>
      <c r="D75" s="154"/>
      <c r="E75" s="154"/>
      <c r="F75" s="154"/>
      <c r="G75" s="154"/>
    </row>
    <row r="76" spans="1:7" x14ac:dyDescent="0.2">
      <c r="A76" s="154"/>
      <c r="B76" s="154"/>
      <c r="C76" s="154"/>
      <c r="D76" s="154"/>
      <c r="E76" s="154"/>
      <c r="F76" s="154"/>
      <c r="G76" s="154"/>
    </row>
    <row r="77" spans="1:7" x14ac:dyDescent="0.2">
      <c r="A77" s="154"/>
      <c r="B77" s="154"/>
      <c r="C77" s="154"/>
      <c r="D77" s="154"/>
      <c r="E77" s="154"/>
      <c r="F77" s="154"/>
      <c r="G77" s="154"/>
    </row>
    <row r="78" spans="1:7" x14ac:dyDescent="0.2">
      <c r="A78" s="154"/>
      <c r="B78" s="154"/>
      <c r="C78" s="154"/>
      <c r="D78" s="154"/>
      <c r="E78" s="154"/>
      <c r="F78" s="154"/>
      <c r="G78" s="15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E103" s="114"/>
    </row>
    <row r="104" spans="1:7" x14ac:dyDescent="0.2">
      <c r="E104" s="114"/>
    </row>
    <row r="105" spans="1:7" x14ac:dyDescent="0.2">
      <c r="E105" s="114"/>
    </row>
    <row r="106" spans="1:7" x14ac:dyDescent="0.2">
      <c r="E106" s="114"/>
    </row>
    <row r="107" spans="1:7" x14ac:dyDescent="0.2">
      <c r="E107" s="114"/>
    </row>
    <row r="108" spans="1:7" x14ac:dyDescent="0.2">
      <c r="E108" s="114"/>
    </row>
    <row r="109" spans="1:7" x14ac:dyDescent="0.2">
      <c r="E109" s="114"/>
    </row>
    <row r="110" spans="1:7" x14ac:dyDescent="0.2">
      <c r="A110" s="155"/>
      <c r="B110" s="155"/>
    </row>
    <row r="111" spans="1:7" x14ac:dyDescent="0.2">
      <c r="A111" s="154"/>
      <c r="B111" s="154"/>
      <c r="C111" s="157"/>
      <c r="D111" s="157"/>
      <c r="E111" s="158"/>
      <c r="F111" s="157"/>
      <c r="G111" s="159"/>
    </row>
    <row r="112" spans="1:7" x14ac:dyDescent="0.2">
      <c r="A112" s="160"/>
      <c r="B112" s="160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  <row r="118" spans="1:7" x14ac:dyDescent="0.2">
      <c r="A118" s="154"/>
      <c r="B118" s="154"/>
      <c r="C118" s="154"/>
      <c r="D118" s="154"/>
      <c r="E118" s="161"/>
      <c r="F118" s="154"/>
      <c r="G118" s="154"/>
    </row>
    <row r="119" spans="1:7" x14ac:dyDescent="0.2">
      <c r="A119" s="154"/>
      <c r="B119" s="154"/>
      <c r="C119" s="154"/>
      <c r="D119" s="154"/>
      <c r="E119" s="161"/>
      <c r="F119" s="154"/>
      <c r="G119" s="154"/>
    </row>
    <row r="120" spans="1:7" x14ac:dyDescent="0.2">
      <c r="A120" s="154"/>
      <c r="B120" s="154"/>
      <c r="C120" s="154"/>
      <c r="D120" s="154"/>
      <c r="E120" s="161"/>
      <c r="F120" s="154"/>
      <c r="G120" s="154"/>
    </row>
    <row r="121" spans="1:7" x14ac:dyDescent="0.2">
      <c r="A121" s="154"/>
      <c r="B121" s="154"/>
      <c r="C121" s="154"/>
      <c r="D121" s="154"/>
      <c r="E121" s="161"/>
      <c r="F121" s="154"/>
      <c r="G121" s="154"/>
    </row>
    <row r="122" spans="1:7" x14ac:dyDescent="0.2">
      <c r="A122" s="154"/>
      <c r="B122" s="154"/>
      <c r="C122" s="154"/>
      <c r="D122" s="154"/>
      <c r="E122" s="161"/>
      <c r="F122" s="154"/>
      <c r="G122" s="154"/>
    </row>
    <row r="123" spans="1:7" x14ac:dyDescent="0.2">
      <c r="A123" s="154"/>
      <c r="B123" s="154"/>
      <c r="C123" s="154"/>
      <c r="D123" s="154"/>
      <c r="E123" s="161"/>
      <c r="F123" s="154"/>
      <c r="G123" s="154"/>
    </row>
    <row r="124" spans="1:7" x14ac:dyDescent="0.2">
      <c r="A124" s="154"/>
      <c r="B124" s="154"/>
      <c r="C124" s="154"/>
      <c r="D124" s="154"/>
      <c r="E124" s="161"/>
      <c r="F124" s="154"/>
      <c r="G12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6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6"/>
  <sheetViews>
    <sheetView showGridLines="0" showZeros="0" tabSelected="1" view="pageBreakPreview" zoomScaleNormal="100" zoomScaleSheetLayoutView="100" workbookViewId="0">
      <selection activeCell="F8" sqref="F8:F6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6" t="s">
        <v>5</v>
      </c>
      <c r="B3" s="257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8" t="s">
        <v>1</v>
      </c>
      <c r="B4" s="259"/>
      <c r="C4" s="124" t="s">
        <v>116</v>
      </c>
      <c r="D4" s="125"/>
      <c r="E4" s="260"/>
      <c r="F4" s="260"/>
      <c r="G4" s="261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334</v>
      </c>
      <c r="C7" s="136" t="s">
        <v>333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0">
        <v>1</v>
      </c>
      <c r="B8" s="222" t="s">
        <v>332</v>
      </c>
      <c r="C8" s="212" t="s">
        <v>335</v>
      </c>
      <c r="D8" s="215" t="s">
        <v>123</v>
      </c>
      <c r="E8" s="226">
        <v>6</v>
      </c>
      <c r="F8" s="224"/>
      <c r="G8" s="147">
        <f t="shared" ref="G8:G26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0">
        <v>2</v>
      </c>
      <c r="B9" s="223" t="s">
        <v>331</v>
      </c>
      <c r="C9" s="212" t="s">
        <v>49</v>
      </c>
      <c r="D9" s="215" t="s">
        <v>123</v>
      </c>
      <c r="E9" s="226">
        <v>6</v>
      </c>
      <c r="F9" s="210"/>
      <c r="G9" s="185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0">
        <v>3</v>
      </c>
      <c r="B10" s="223" t="s">
        <v>330</v>
      </c>
      <c r="C10" s="212" t="s">
        <v>329</v>
      </c>
      <c r="D10" s="215" t="s">
        <v>123</v>
      </c>
      <c r="E10" s="226">
        <v>6</v>
      </c>
      <c r="F10" s="224"/>
      <c r="G10" s="185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0" t="s">
        <v>328</v>
      </c>
      <c r="B11" s="223" t="s">
        <v>327</v>
      </c>
      <c r="C11" s="212" t="s">
        <v>336</v>
      </c>
      <c r="D11" s="215" t="s">
        <v>123</v>
      </c>
      <c r="E11" s="226">
        <v>2</v>
      </c>
      <c r="F11" s="224"/>
      <c r="G11" s="185">
        <f t="shared" si="0"/>
        <v>0</v>
      </c>
      <c r="H11" s="140"/>
      <c r="I11" s="140"/>
      <c r="O11" s="141">
        <v>1</v>
      </c>
    </row>
    <row r="12" spans="1:104" x14ac:dyDescent="0.2">
      <c r="A12" s="170" t="s">
        <v>326</v>
      </c>
      <c r="B12" s="223" t="s">
        <v>325</v>
      </c>
      <c r="C12" s="212" t="s">
        <v>49</v>
      </c>
      <c r="D12" s="215" t="s">
        <v>123</v>
      </c>
      <c r="E12" s="226">
        <v>2</v>
      </c>
      <c r="F12" s="210"/>
      <c r="G12" s="185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0" t="s">
        <v>324</v>
      </c>
      <c r="B13" s="223" t="s">
        <v>323</v>
      </c>
      <c r="C13" s="212" t="s">
        <v>312</v>
      </c>
      <c r="D13" s="215" t="s">
        <v>123</v>
      </c>
      <c r="E13" s="226">
        <v>2</v>
      </c>
      <c r="F13" s="224"/>
      <c r="G13" s="185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0" t="s">
        <v>322</v>
      </c>
      <c r="B14" s="223" t="s">
        <v>321</v>
      </c>
      <c r="C14" s="212" t="s">
        <v>337</v>
      </c>
      <c r="D14" s="215" t="s">
        <v>123</v>
      </c>
      <c r="E14" s="226">
        <v>1</v>
      </c>
      <c r="F14" s="224"/>
      <c r="G14" s="185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0" t="s">
        <v>320</v>
      </c>
      <c r="B15" s="223" t="s">
        <v>319</v>
      </c>
      <c r="C15" s="212" t="s">
        <v>49</v>
      </c>
      <c r="D15" s="215" t="s">
        <v>123</v>
      </c>
      <c r="E15" s="226">
        <v>1</v>
      </c>
      <c r="F15" s="210"/>
      <c r="G15" s="185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0" t="s">
        <v>318</v>
      </c>
      <c r="B16" s="223" t="s">
        <v>317</v>
      </c>
      <c r="C16" s="212" t="s">
        <v>338</v>
      </c>
      <c r="D16" s="215" t="s">
        <v>123</v>
      </c>
      <c r="E16" s="226">
        <v>1</v>
      </c>
      <c r="F16" s="224"/>
      <c r="G16" s="185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0" t="s">
        <v>316</v>
      </c>
      <c r="B17" s="223" t="s">
        <v>315</v>
      </c>
      <c r="C17" s="212" t="s">
        <v>49</v>
      </c>
      <c r="D17" s="215" t="s">
        <v>123</v>
      </c>
      <c r="E17" s="226">
        <v>1</v>
      </c>
      <c r="F17" s="210"/>
      <c r="G17" s="185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0" t="s">
        <v>314</v>
      </c>
      <c r="B18" s="223" t="s">
        <v>313</v>
      </c>
      <c r="C18" s="212" t="s">
        <v>312</v>
      </c>
      <c r="D18" s="215" t="s">
        <v>123</v>
      </c>
      <c r="E18" s="226">
        <v>1</v>
      </c>
      <c r="F18" s="224"/>
      <c r="G18" s="185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0" t="s">
        <v>311</v>
      </c>
      <c r="B19" s="223" t="s">
        <v>310</v>
      </c>
      <c r="C19" s="212" t="s">
        <v>339</v>
      </c>
      <c r="D19" s="215" t="s">
        <v>123</v>
      </c>
      <c r="E19" s="226">
        <v>1</v>
      </c>
      <c r="F19" s="224"/>
      <c r="G19" s="185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70">
        <v>13</v>
      </c>
      <c r="B20" s="223" t="s">
        <v>309</v>
      </c>
      <c r="C20" s="212" t="s">
        <v>49</v>
      </c>
      <c r="D20" s="215" t="s">
        <v>123</v>
      </c>
      <c r="E20" s="226">
        <v>1</v>
      </c>
      <c r="F20" s="224"/>
      <c r="G20" s="185">
        <f t="shared" si="0"/>
        <v>0</v>
      </c>
      <c r="H20" s="140"/>
      <c r="I20" s="140"/>
      <c r="O20" s="141">
        <v>1</v>
      </c>
    </row>
    <row r="21" spans="1:104" ht="25.5" x14ac:dyDescent="0.2">
      <c r="A21" s="170">
        <v>14</v>
      </c>
      <c r="B21" s="223" t="s">
        <v>308</v>
      </c>
      <c r="C21" s="212" t="s">
        <v>340</v>
      </c>
      <c r="D21" s="215" t="s">
        <v>123</v>
      </c>
      <c r="E21" s="226">
        <v>2</v>
      </c>
      <c r="F21" s="224"/>
      <c r="G21" s="219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0">
        <v>15</v>
      </c>
      <c r="B22" s="223" t="s">
        <v>307</v>
      </c>
      <c r="C22" s="212" t="s">
        <v>49</v>
      </c>
      <c r="D22" s="215" t="s">
        <v>123</v>
      </c>
      <c r="E22" s="226">
        <v>2</v>
      </c>
      <c r="F22" s="210"/>
      <c r="G22" s="185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 x14ac:dyDescent="0.2">
      <c r="A23" s="170">
        <v>16</v>
      </c>
      <c r="B23" s="223" t="s">
        <v>306</v>
      </c>
      <c r="C23" s="212" t="s">
        <v>341</v>
      </c>
      <c r="D23" s="215" t="s">
        <v>123</v>
      </c>
      <c r="E23" s="226">
        <v>1</v>
      </c>
      <c r="F23" s="224"/>
      <c r="G23" s="219">
        <f t="shared" si="0"/>
        <v>0</v>
      </c>
      <c r="H23" s="140"/>
      <c r="I23" s="140"/>
      <c r="O23" s="141">
        <v>1</v>
      </c>
    </row>
    <row r="24" spans="1:104" x14ac:dyDescent="0.2">
      <c r="A24" s="170">
        <v>17</v>
      </c>
      <c r="B24" s="223" t="s">
        <v>305</v>
      </c>
      <c r="C24" s="212" t="s">
        <v>49</v>
      </c>
      <c r="D24" s="215" t="s">
        <v>123</v>
      </c>
      <c r="E24" s="226">
        <v>1</v>
      </c>
      <c r="F24" s="210"/>
      <c r="G24" s="185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0">
        <v>18</v>
      </c>
      <c r="B25" s="223" t="s">
        <v>304</v>
      </c>
      <c r="C25" s="212" t="s">
        <v>303</v>
      </c>
      <c r="D25" s="215" t="s">
        <v>123</v>
      </c>
      <c r="E25" s="226">
        <v>3</v>
      </c>
      <c r="F25" s="210"/>
      <c r="G25" s="185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0">
        <v>19</v>
      </c>
      <c r="B26" s="223" t="s">
        <v>302</v>
      </c>
      <c r="C26" s="212" t="s">
        <v>301</v>
      </c>
      <c r="D26" s="215" t="s">
        <v>123</v>
      </c>
      <c r="E26" s="226">
        <v>1</v>
      </c>
      <c r="F26" s="210"/>
      <c r="G26" s="185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81"/>
      <c r="B27" s="223"/>
      <c r="C27" s="212" t="s">
        <v>4</v>
      </c>
      <c r="D27" s="215" t="s">
        <v>4</v>
      </c>
      <c r="E27" s="226" t="s">
        <v>4</v>
      </c>
      <c r="F27" s="210"/>
      <c r="G27" s="185"/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81"/>
      <c r="B28" s="223"/>
      <c r="C28" s="217" t="s">
        <v>300</v>
      </c>
      <c r="D28" s="215" t="s">
        <v>4</v>
      </c>
      <c r="E28" s="226" t="s">
        <v>4</v>
      </c>
      <c r="F28" s="210"/>
      <c r="G28" s="185"/>
      <c r="H28" s="140"/>
      <c r="I28" s="140"/>
      <c r="O28" s="141">
        <v>1</v>
      </c>
    </row>
    <row r="29" spans="1:104" x14ac:dyDescent="0.2">
      <c r="A29" s="181">
        <v>20</v>
      </c>
      <c r="B29" s="223" t="s">
        <v>299</v>
      </c>
      <c r="C29" s="212" t="s">
        <v>298</v>
      </c>
      <c r="D29" s="215" t="s">
        <v>121</v>
      </c>
      <c r="E29" s="226">
        <v>215</v>
      </c>
      <c r="F29" s="210"/>
      <c r="G29" s="185">
        <f t="shared" ref="G29:G47" si="6"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81">
        <v>21</v>
      </c>
      <c r="B30" s="223" t="s">
        <v>297</v>
      </c>
      <c r="C30" s="212" t="s">
        <v>49</v>
      </c>
      <c r="D30" s="215" t="s">
        <v>121</v>
      </c>
      <c r="E30" s="226">
        <v>215</v>
      </c>
      <c r="F30" s="210"/>
      <c r="G30" s="185">
        <f t="shared" si="6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81">
        <v>22</v>
      </c>
      <c r="B31" s="223" t="s">
        <v>296</v>
      </c>
      <c r="C31" s="212" t="s">
        <v>295</v>
      </c>
      <c r="D31" s="215" t="s">
        <v>121</v>
      </c>
      <c r="E31" s="226">
        <v>85</v>
      </c>
      <c r="F31" s="210"/>
      <c r="G31" s="185">
        <f t="shared" si="6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0">
        <v>23</v>
      </c>
      <c r="B32" s="222" t="s">
        <v>294</v>
      </c>
      <c r="C32" s="212" t="s">
        <v>49</v>
      </c>
      <c r="D32" s="215" t="s">
        <v>121</v>
      </c>
      <c r="E32" s="226">
        <v>85</v>
      </c>
      <c r="F32" s="210"/>
      <c r="G32" s="185">
        <f t="shared" si="6"/>
        <v>0</v>
      </c>
      <c r="H32" s="140"/>
      <c r="I32" s="140"/>
      <c r="O32" s="141">
        <v>1</v>
      </c>
    </row>
    <row r="33" spans="1:7" x14ac:dyDescent="0.2">
      <c r="A33" s="214">
        <v>24</v>
      </c>
      <c r="B33" s="213" t="s">
        <v>293</v>
      </c>
      <c r="C33" s="212" t="s">
        <v>292</v>
      </c>
      <c r="D33" s="215" t="s">
        <v>121</v>
      </c>
      <c r="E33" s="226">
        <v>25</v>
      </c>
      <c r="F33" s="210"/>
      <c r="G33" s="185">
        <f t="shared" si="6"/>
        <v>0</v>
      </c>
    </row>
    <row r="34" spans="1:7" x14ac:dyDescent="0.2">
      <c r="A34" s="214">
        <v>25</v>
      </c>
      <c r="B34" s="213" t="s">
        <v>291</v>
      </c>
      <c r="C34" s="212" t="s">
        <v>49</v>
      </c>
      <c r="D34" s="215" t="s">
        <v>121</v>
      </c>
      <c r="E34" s="226">
        <v>25</v>
      </c>
      <c r="F34" s="210"/>
      <c r="G34" s="185">
        <f t="shared" si="6"/>
        <v>0</v>
      </c>
    </row>
    <row r="35" spans="1:7" x14ac:dyDescent="0.2">
      <c r="A35" s="214">
        <v>26</v>
      </c>
      <c r="B35" s="213" t="s">
        <v>290</v>
      </c>
      <c r="C35" s="212" t="s">
        <v>289</v>
      </c>
      <c r="D35" s="215" t="s">
        <v>121</v>
      </c>
      <c r="E35" s="226">
        <v>75</v>
      </c>
      <c r="F35" s="210"/>
      <c r="G35" s="185">
        <f t="shared" si="6"/>
        <v>0</v>
      </c>
    </row>
    <row r="36" spans="1:7" x14ac:dyDescent="0.2">
      <c r="A36" s="214">
        <v>27</v>
      </c>
      <c r="B36" s="213" t="s">
        <v>288</v>
      </c>
      <c r="C36" s="212" t="s">
        <v>49</v>
      </c>
      <c r="D36" s="215" t="s">
        <v>121</v>
      </c>
      <c r="E36" s="226">
        <v>75</v>
      </c>
      <c r="F36" s="210"/>
      <c r="G36" s="185">
        <f t="shared" si="6"/>
        <v>0</v>
      </c>
    </row>
    <row r="37" spans="1:7" x14ac:dyDescent="0.2">
      <c r="A37" s="214">
        <v>28</v>
      </c>
      <c r="B37" s="213" t="s">
        <v>287</v>
      </c>
      <c r="C37" s="212" t="s">
        <v>286</v>
      </c>
      <c r="D37" s="215" t="s">
        <v>121</v>
      </c>
      <c r="E37" s="226">
        <v>15</v>
      </c>
      <c r="F37" s="210"/>
      <c r="G37" s="185">
        <f t="shared" si="6"/>
        <v>0</v>
      </c>
    </row>
    <row r="38" spans="1:7" x14ac:dyDescent="0.2">
      <c r="A38" s="214">
        <v>29</v>
      </c>
      <c r="B38" s="213" t="s">
        <v>285</v>
      </c>
      <c r="C38" s="212" t="s">
        <v>49</v>
      </c>
      <c r="D38" s="215" t="s">
        <v>121</v>
      </c>
      <c r="E38" s="226">
        <v>15</v>
      </c>
      <c r="F38" s="210"/>
      <c r="G38" s="185">
        <f t="shared" si="6"/>
        <v>0</v>
      </c>
    </row>
    <row r="39" spans="1:7" x14ac:dyDescent="0.2">
      <c r="A39" s="214">
        <v>30</v>
      </c>
      <c r="B39" s="213" t="s">
        <v>284</v>
      </c>
      <c r="C39" s="212" t="s">
        <v>283</v>
      </c>
      <c r="D39" s="215" t="s">
        <v>121</v>
      </c>
      <c r="E39" s="226">
        <v>10</v>
      </c>
      <c r="F39" s="210"/>
      <c r="G39" s="185">
        <f t="shared" si="6"/>
        <v>0</v>
      </c>
    </row>
    <row r="40" spans="1:7" x14ac:dyDescent="0.2">
      <c r="A40" s="214">
        <v>31</v>
      </c>
      <c r="B40" s="213" t="s">
        <v>282</v>
      </c>
      <c r="C40" s="212" t="s">
        <v>49</v>
      </c>
      <c r="D40" s="215" t="s">
        <v>121</v>
      </c>
      <c r="E40" s="226">
        <v>10</v>
      </c>
      <c r="F40" s="210"/>
      <c r="G40" s="185">
        <f t="shared" si="6"/>
        <v>0</v>
      </c>
    </row>
    <row r="41" spans="1:7" x14ac:dyDescent="0.2">
      <c r="A41" s="214">
        <v>32</v>
      </c>
      <c r="B41" s="213" t="s">
        <v>281</v>
      </c>
      <c r="C41" s="212" t="s">
        <v>280</v>
      </c>
      <c r="D41" s="215" t="s">
        <v>123</v>
      </c>
      <c r="E41" s="226">
        <v>65</v>
      </c>
      <c r="F41" s="210"/>
      <c r="G41" s="185">
        <f t="shared" si="6"/>
        <v>0</v>
      </c>
    </row>
    <row r="42" spans="1:7" x14ac:dyDescent="0.2">
      <c r="A42" s="214">
        <v>33</v>
      </c>
      <c r="B42" s="213" t="s">
        <v>279</v>
      </c>
      <c r="C42" s="212" t="s">
        <v>49</v>
      </c>
      <c r="D42" s="215" t="s">
        <v>276</v>
      </c>
      <c r="E42" s="226">
        <v>65</v>
      </c>
      <c r="F42" s="210"/>
      <c r="G42" s="185">
        <f t="shared" si="6"/>
        <v>0</v>
      </c>
    </row>
    <row r="43" spans="1:7" x14ac:dyDescent="0.2">
      <c r="A43" s="214">
        <v>34</v>
      </c>
      <c r="B43" s="213" t="s">
        <v>278</v>
      </c>
      <c r="C43" s="212" t="s">
        <v>277</v>
      </c>
      <c r="D43" s="215" t="s">
        <v>276</v>
      </c>
      <c r="E43" s="226">
        <v>20</v>
      </c>
      <c r="F43" s="210"/>
      <c r="G43" s="185">
        <f t="shared" si="6"/>
        <v>0</v>
      </c>
    </row>
    <row r="44" spans="1:7" x14ac:dyDescent="0.2">
      <c r="A44" s="214">
        <v>35</v>
      </c>
      <c r="B44" s="213" t="s">
        <v>275</v>
      </c>
      <c r="C44" s="212" t="s">
        <v>274</v>
      </c>
      <c r="D44" s="215" t="s">
        <v>123</v>
      </c>
      <c r="E44" s="226">
        <v>5</v>
      </c>
      <c r="F44" s="210"/>
      <c r="G44" s="185">
        <f t="shared" si="6"/>
        <v>0</v>
      </c>
    </row>
    <row r="45" spans="1:7" x14ac:dyDescent="0.2">
      <c r="A45" s="214">
        <v>36</v>
      </c>
      <c r="B45" s="213" t="s">
        <v>273</v>
      </c>
      <c r="C45" s="212" t="s">
        <v>49</v>
      </c>
      <c r="D45" s="215" t="s">
        <v>123</v>
      </c>
      <c r="E45" s="226">
        <v>5</v>
      </c>
      <c r="F45" s="210"/>
      <c r="G45" s="185">
        <f t="shared" si="6"/>
        <v>0</v>
      </c>
    </row>
    <row r="46" spans="1:7" x14ac:dyDescent="0.2">
      <c r="A46" s="214">
        <v>37</v>
      </c>
      <c r="B46" s="216" t="s">
        <v>272</v>
      </c>
      <c r="C46" s="212" t="s">
        <v>271</v>
      </c>
      <c r="D46" s="215" t="s">
        <v>123</v>
      </c>
      <c r="E46" s="226">
        <v>20</v>
      </c>
      <c r="F46" s="210"/>
      <c r="G46" s="185">
        <f t="shared" si="6"/>
        <v>0</v>
      </c>
    </row>
    <row r="47" spans="1:7" x14ac:dyDescent="0.2">
      <c r="A47" s="214">
        <v>38</v>
      </c>
      <c r="B47" s="213" t="s">
        <v>270</v>
      </c>
      <c r="C47" s="212" t="s">
        <v>269</v>
      </c>
      <c r="D47" s="215" t="s">
        <v>121</v>
      </c>
      <c r="E47" s="226">
        <v>95</v>
      </c>
      <c r="F47" s="210"/>
      <c r="G47" s="185">
        <f t="shared" si="6"/>
        <v>0</v>
      </c>
    </row>
    <row r="48" spans="1:7" x14ac:dyDescent="0.2">
      <c r="A48" s="214"/>
      <c r="B48" s="213"/>
      <c r="C48" s="212"/>
      <c r="D48" s="215"/>
      <c r="E48" s="226"/>
      <c r="F48" s="210"/>
      <c r="G48" s="185"/>
    </row>
    <row r="49" spans="1:7" x14ac:dyDescent="0.2">
      <c r="A49" s="214"/>
      <c r="B49" s="213"/>
      <c r="C49" s="217" t="s">
        <v>342</v>
      </c>
      <c r="D49" s="215" t="s">
        <v>268</v>
      </c>
      <c r="E49" s="226" t="s">
        <v>4</v>
      </c>
      <c r="F49" s="211"/>
      <c r="G49" s="185"/>
    </row>
    <row r="50" spans="1:7" ht="51" x14ac:dyDescent="0.2">
      <c r="A50" s="221">
        <v>39</v>
      </c>
      <c r="B50" s="220" t="s">
        <v>267</v>
      </c>
      <c r="C50" s="212" t="s">
        <v>266</v>
      </c>
      <c r="D50" s="215" t="s">
        <v>123</v>
      </c>
      <c r="E50" s="226">
        <v>1</v>
      </c>
      <c r="F50" s="210"/>
      <c r="G50" s="219">
        <f t="shared" ref="G50:G56" si="7">E50*F50</f>
        <v>0</v>
      </c>
    </row>
    <row r="51" spans="1:7" x14ac:dyDescent="0.2">
      <c r="A51" s="214">
        <v>40</v>
      </c>
      <c r="B51" s="213" t="s">
        <v>265</v>
      </c>
      <c r="C51" s="212" t="s">
        <v>49</v>
      </c>
      <c r="D51" s="215" t="s">
        <v>121</v>
      </c>
      <c r="E51" s="226">
        <v>1</v>
      </c>
      <c r="F51" s="210"/>
      <c r="G51" s="185">
        <f t="shared" si="7"/>
        <v>0</v>
      </c>
    </row>
    <row r="52" spans="1:7" x14ac:dyDescent="0.2">
      <c r="A52" s="214">
        <v>41</v>
      </c>
      <c r="B52" s="213" t="s">
        <v>264</v>
      </c>
      <c r="C52" s="212" t="s">
        <v>263</v>
      </c>
      <c r="D52" s="215" t="s">
        <v>123</v>
      </c>
      <c r="E52" s="226">
        <v>1</v>
      </c>
      <c r="F52" s="210"/>
      <c r="G52" s="185">
        <f t="shared" si="7"/>
        <v>0</v>
      </c>
    </row>
    <row r="53" spans="1:7" x14ac:dyDescent="0.2">
      <c r="A53" s="214">
        <v>42</v>
      </c>
      <c r="B53" s="213" t="s">
        <v>262</v>
      </c>
      <c r="C53" s="212" t="s">
        <v>261</v>
      </c>
      <c r="D53" s="215" t="s">
        <v>123</v>
      </c>
      <c r="E53" s="226">
        <v>1</v>
      </c>
      <c r="F53" s="210"/>
      <c r="G53" s="185">
        <f t="shared" si="7"/>
        <v>0</v>
      </c>
    </row>
    <row r="54" spans="1:7" x14ac:dyDescent="0.2">
      <c r="A54" s="214">
        <v>43</v>
      </c>
      <c r="B54" s="213" t="s">
        <v>260</v>
      </c>
      <c r="C54" s="212" t="s">
        <v>343</v>
      </c>
      <c r="D54" s="215" t="s">
        <v>123</v>
      </c>
      <c r="E54" s="226">
        <v>1</v>
      </c>
      <c r="F54" s="210"/>
      <c r="G54" s="185">
        <f t="shared" si="7"/>
        <v>0</v>
      </c>
    </row>
    <row r="55" spans="1:7" x14ac:dyDescent="0.2">
      <c r="A55" s="214"/>
      <c r="B55" s="213"/>
      <c r="C55" s="218"/>
      <c r="D55" s="211"/>
      <c r="E55" s="225"/>
      <c r="F55" s="211"/>
      <c r="G55" s="185">
        <f t="shared" si="7"/>
        <v>0</v>
      </c>
    </row>
    <row r="56" spans="1:7" x14ac:dyDescent="0.2">
      <c r="A56" s="214"/>
      <c r="B56" s="213"/>
      <c r="C56" s="217" t="s">
        <v>344</v>
      </c>
      <c r="D56" s="211"/>
      <c r="E56" s="225"/>
      <c r="F56" s="211"/>
      <c r="G56" s="185">
        <f t="shared" si="7"/>
        <v>0</v>
      </c>
    </row>
    <row r="57" spans="1:7" x14ac:dyDescent="0.2">
      <c r="A57" s="214">
        <v>44</v>
      </c>
      <c r="B57" s="213" t="s">
        <v>259</v>
      </c>
      <c r="C57" s="212" t="s">
        <v>258</v>
      </c>
      <c r="D57" s="215" t="s">
        <v>27</v>
      </c>
      <c r="E57" s="225"/>
      <c r="F57" s="210"/>
      <c r="G57" s="185">
        <f>F57</f>
        <v>0</v>
      </c>
    </row>
    <row r="58" spans="1:7" x14ac:dyDescent="0.2">
      <c r="A58" s="214">
        <v>45</v>
      </c>
      <c r="B58" s="216" t="s">
        <v>257</v>
      </c>
      <c r="C58" s="212" t="s">
        <v>256</v>
      </c>
      <c r="D58" s="215" t="s">
        <v>27</v>
      </c>
      <c r="E58" s="225"/>
      <c r="F58" s="210"/>
      <c r="G58" s="185">
        <f>F58</f>
        <v>0</v>
      </c>
    </row>
    <row r="59" spans="1:7" x14ac:dyDescent="0.2">
      <c r="A59" s="214">
        <v>46</v>
      </c>
      <c r="B59" s="213" t="s">
        <v>254</v>
      </c>
      <c r="C59" s="212" t="s">
        <v>255</v>
      </c>
      <c r="D59" s="215" t="s">
        <v>27</v>
      </c>
      <c r="E59" s="225"/>
      <c r="F59" s="210"/>
      <c r="G59" s="185">
        <f>F59</f>
        <v>0</v>
      </c>
    </row>
    <row r="60" spans="1:7" x14ac:dyDescent="0.2">
      <c r="A60" s="214">
        <v>47</v>
      </c>
      <c r="B60" s="213" t="s">
        <v>254</v>
      </c>
      <c r="C60" s="212" t="s">
        <v>253</v>
      </c>
      <c r="D60" s="211"/>
      <c r="E60" s="225"/>
      <c r="F60" s="210"/>
      <c r="G60" s="185">
        <f>F60</f>
        <v>0</v>
      </c>
    </row>
    <row r="61" spans="1:7" s="207" customFormat="1" x14ac:dyDescent="0.2">
      <c r="A61" s="209"/>
      <c r="B61" s="209" t="s">
        <v>252</v>
      </c>
      <c r="C61" s="227" t="s">
        <v>345</v>
      </c>
      <c r="D61" s="228"/>
      <c r="E61" s="41"/>
      <c r="F61" s="228"/>
      <c r="G61" s="208">
        <f>SUM(G8:G60)</f>
        <v>0</v>
      </c>
    </row>
    <row r="62" spans="1:7" x14ac:dyDescent="0.2">
      <c r="A62" s="154"/>
      <c r="B62" s="154"/>
      <c r="C62" s="154"/>
      <c r="D62" s="154"/>
      <c r="E62" s="161"/>
      <c r="F62" s="154"/>
      <c r="G62" s="154"/>
    </row>
    <row r="63" spans="1:7" x14ac:dyDescent="0.2">
      <c r="A63" s="154"/>
      <c r="B63" s="154"/>
      <c r="C63" s="154"/>
      <c r="D63" s="154"/>
      <c r="E63" s="161"/>
      <c r="F63" s="154"/>
      <c r="G63" s="154"/>
    </row>
    <row r="64" spans="1:7" x14ac:dyDescent="0.2">
      <c r="A64" s="154"/>
      <c r="B64" s="154"/>
      <c r="C64" s="154"/>
      <c r="D64" s="154"/>
      <c r="E64" s="161"/>
      <c r="F64" s="154"/>
      <c r="G64" s="154"/>
    </row>
    <row r="65" spans="1:7" x14ac:dyDescent="0.2">
      <c r="A65" s="154"/>
      <c r="B65" s="154"/>
      <c r="C65" s="154"/>
      <c r="D65" s="154"/>
      <c r="E65" s="161"/>
      <c r="F65" s="154"/>
      <c r="G65" s="154"/>
    </row>
    <row r="66" spans="1:7" x14ac:dyDescent="0.2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102</vt:i4>
      </vt:variant>
    </vt:vector>
  </HeadingPairs>
  <TitlesOfParts>
    <vt:vector size="109" baseType="lpstr">
      <vt:lpstr>Krycí list</vt:lpstr>
      <vt:lpstr>Rekapitulace</vt:lpstr>
      <vt:lpstr>100-stav.část</vt:lpstr>
      <vt:lpstr>ZT 200</vt:lpstr>
      <vt:lpstr>400 UT</vt:lpstr>
      <vt:lpstr>410 PS</vt:lpstr>
      <vt:lpstr>700 MaR</vt:lpstr>
      <vt:lpstr>bgbsg</vt:lpstr>
      <vt:lpstr>'700 MaR'!cisloobjektu</vt:lpstr>
      <vt:lpstr>cisloobjektu</vt:lpstr>
      <vt:lpstr>'700 MaR'!cislostavby</vt:lpstr>
      <vt:lpstr>cislostavby</vt:lpstr>
      <vt:lpstr>Datum</vt:lpstr>
      <vt:lpstr>Dil</vt:lpstr>
      <vt:lpstr>'410 PS'!Dodavka</vt:lpstr>
      <vt:lpstr>'700 MaR'!Dodavka</vt:lpstr>
      <vt:lpstr>Dodavka</vt:lpstr>
      <vt:lpstr>efsrf</vt:lpstr>
      <vt:lpstr>fghf</vt:lpstr>
      <vt:lpstr>g</vt:lpstr>
      <vt:lpstr>gerg</vt:lpstr>
      <vt:lpstr>gfh</vt:lpstr>
      <vt:lpstr>gfhgfs</vt:lpstr>
      <vt:lpstr>gfhsfgh</vt:lpstr>
      <vt:lpstr>gfxfs</vt:lpstr>
      <vt:lpstr>ghhg</vt:lpstr>
      <vt:lpstr>ghsgh</vt:lpstr>
      <vt:lpstr>grt</vt:lpstr>
      <vt:lpstr>gthr</vt:lpstr>
      <vt:lpstr>'410 PS'!HSV</vt:lpstr>
      <vt:lpstr>'700 MaR'!HSV</vt:lpstr>
      <vt:lpstr>HSV</vt:lpstr>
      <vt:lpstr>'410 PS'!HZS</vt:lpstr>
      <vt:lpstr>'700 MaR'!HZS</vt:lpstr>
      <vt:lpstr>HZS</vt:lpstr>
      <vt:lpstr>JKSO</vt:lpstr>
      <vt:lpstr>MJ</vt:lpstr>
      <vt:lpstr>'410 PS'!Mont</vt:lpstr>
      <vt:lpstr>'700 MaR'!Mont</vt:lpstr>
      <vt:lpstr>Mont</vt:lpstr>
      <vt:lpstr>NazevDilu</vt:lpstr>
      <vt:lpstr>'700 MaR'!nazevobjektu</vt:lpstr>
      <vt:lpstr>nazevobjektu</vt:lpstr>
      <vt:lpstr>'700 MaR'!nazevstavby</vt:lpstr>
      <vt:lpstr>nazevstavby</vt:lpstr>
      <vt:lpstr>'100-stav.část'!Názvy_tisku</vt:lpstr>
      <vt:lpstr>'400 UT'!Názvy_tisku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'100-stav.část'!Oblast_tisku</vt:lpstr>
      <vt:lpstr>'400 UT'!Oblast_tisku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'700 MaR'!PocetMJ</vt:lpstr>
      <vt:lpstr>PocetMJ</vt:lpstr>
      <vt:lpstr>Poznamka</vt:lpstr>
      <vt:lpstr>Projektant</vt:lpstr>
      <vt:lpstr>'410 PS'!PSV</vt:lpstr>
      <vt:lpstr>'700 MaR'!PSV</vt:lpstr>
      <vt:lpstr>PSV</vt:lpstr>
      <vt:lpstr>'400 UT'!SloupecCC</vt:lpstr>
      <vt:lpstr>'410 PS'!SloupecCC</vt:lpstr>
      <vt:lpstr>'700 MaR'!SloupecCC</vt:lpstr>
      <vt:lpstr>'ZT 200'!SloupecCC</vt:lpstr>
      <vt:lpstr>SloupecCC</vt:lpstr>
      <vt:lpstr>'400 UT'!SloupecCisloPol</vt:lpstr>
      <vt:lpstr>'410 PS'!SloupecCisloPol</vt:lpstr>
      <vt:lpstr>'700 MaR'!SloupecCisloPol</vt:lpstr>
      <vt:lpstr>'ZT 200'!SloupecCisloPol</vt:lpstr>
      <vt:lpstr>SloupecCisloPol</vt:lpstr>
      <vt:lpstr>'400 UT'!SloupecJC</vt:lpstr>
      <vt:lpstr>'410 PS'!SloupecJC</vt:lpstr>
      <vt:lpstr>'700 MaR'!SloupecJC</vt:lpstr>
      <vt:lpstr>'ZT 200'!SloupecJC</vt:lpstr>
      <vt:lpstr>SloupecJC</vt:lpstr>
      <vt:lpstr>'400 UT'!SloupecMJ</vt:lpstr>
      <vt:lpstr>'410 PS'!SloupecMJ</vt:lpstr>
      <vt:lpstr>'700 MaR'!SloupecMJ</vt:lpstr>
      <vt:lpstr>'ZT 200'!SloupecMJ</vt:lpstr>
      <vt:lpstr>SloupecMJ</vt:lpstr>
      <vt:lpstr>'400 UT'!SloupecMnozstvi</vt:lpstr>
      <vt:lpstr>'410 PS'!SloupecMnozstvi</vt:lpstr>
      <vt:lpstr>'700 MaR'!SloupecMnozstvi</vt:lpstr>
      <vt:lpstr>'ZT 200'!SloupecMnozstvi</vt:lpstr>
      <vt:lpstr>SloupecMnozstvi</vt:lpstr>
      <vt:lpstr>'400 UT'!SloupecNazPol</vt:lpstr>
      <vt:lpstr>'410 PS'!SloupecNazPol</vt:lpstr>
      <vt:lpstr>'700 MaR'!SloupecNazPol</vt:lpstr>
      <vt:lpstr>'ZT 200'!SloupecNazPol</vt:lpstr>
      <vt:lpstr>SloupecNazPol</vt:lpstr>
      <vt:lpstr>'400 UT'!SloupecPC</vt:lpstr>
      <vt:lpstr>'410 PS'!SloupecPC</vt:lpstr>
      <vt:lpstr>'700 MaR'!SloupecPC</vt:lpstr>
      <vt:lpstr>'ZT 200'!SloupecPC</vt:lpstr>
      <vt:lpstr>SloupecPC</vt:lpstr>
      <vt:lpstr>'410 PS'!VRN</vt:lpstr>
      <vt:lpstr>VRN</vt:lpstr>
      <vt:lpstr>xfghb</vt:lpstr>
      <vt:lpstr>ydfgfdgdg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cp:lastPrinted>2011-10-07T15:46:47Z</cp:lastPrinted>
  <dcterms:created xsi:type="dcterms:W3CDTF">2011-10-06T18:17:03Z</dcterms:created>
  <dcterms:modified xsi:type="dcterms:W3CDTF">2011-10-14T17:29:39Z</dcterms:modified>
</cp:coreProperties>
</file>