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0520" windowHeight="4065" activeTab="2"/>
  </bookViews>
  <sheets>
    <sheet name="Krycí list" sheetId="1" r:id="rId1"/>
    <sheet name="Rekapitulace" sheetId="2" r:id="rId2"/>
    <sheet name="Položky" sheetId="3" r:id="rId3"/>
    <sheet name="410 PS" sheetId="4" r:id="rId4"/>
    <sheet name="700 MaR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dfgvf">[1]Rekapitulace!#REF!</definedName>
    <definedName name="A\SVSADVF">[1]Rekapitulace!$H$20</definedName>
    <definedName name="aFASDFVSD">#REF!</definedName>
    <definedName name="agfg">'[1]100-stav.část'!#REF!</definedName>
    <definedName name="aghabh">'[1]100-stav.část'!#REF!</definedName>
    <definedName name="agvfvg">'[2]Krycí list'!$C$4</definedName>
    <definedName name="arfgfr" localSheetId="4">'[1]100-stav.část'!#REF!</definedName>
    <definedName name="arfgfr">'[1]100-stav.část'!#REF!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asbg">[1]Rekapitulace!#REF!</definedName>
    <definedName name="bb">[3]Rekapitulace!#REF!</definedName>
    <definedName name="bbbb">[3]Rekapitulace!#REF!</definedName>
    <definedName name="bbbvfgbnf">#REF!</definedName>
    <definedName name="bfgdbs">[4]Položky!#REF!</definedName>
    <definedName name="bgbgb">#REF!</definedName>
    <definedName name="bgbgbfg">'[1]100-stav.část'!#REF!</definedName>
    <definedName name="bgbhgb">'[1]100-stav.část'!#REF!</definedName>
    <definedName name="bgbsgb">'[4]Krycí list'!$A$6</definedName>
    <definedName name="bggb">'[4]Krycí list'!$A$4</definedName>
    <definedName name="bgsbgfb">[4]Položky!#REF!</definedName>
    <definedName name="bgsdfb" localSheetId="4">[1]Rekapitulace!#REF!</definedName>
    <definedName name="bgsdfb">[1]Rekapitulace!#REF!</definedName>
    <definedName name="bgvsgbf">[1]Rekapitulace!#REF!</definedName>
    <definedName name="bhgfbhg">'[1]100-stav.část'!#REF!</definedName>
    <definedName name="bhnbn">#REF!</definedName>
    <definedName name="bsbbb">'[3]100 stavbení'!#REF!</definedName>
    <definedName name="bsfgbb">#REF!</definedName>
    <definedName name="bvx">[3]Rekapitulace!#REF!</definedName>
    <definedName name="bxvcb">[3]Rekapitulace!$H$36</definedName>
    <definedName name="cgfdj" localSheetId="4">[1]Rekapitulace!#REF!</definedName>
    <definedName name="cgfdj">[1]Rekapitulace!#REF!</definedName>
    <definedName name="cisloobjektu" localSheetId="3">'[1]Krycí list'!$A$4</definedName>
    <definedName name="cisloobjektu" localSheetId="4">'[1]Krycí list'!$A$4</definedName>
    <definedName name="cisloobjektu">'Krycí list'!$A$4</definedName>
    <definedName name="cislostavby" localSheetId="3">'[1]Krycí list'!$A$6</definedName>
    <definedName name="cislostavby" localSheetId="4">'[1]Krycí list'!$A$6</definedName>
    <definedName name="cislostavby">'Krycí list'!$A$6</definedName>
    <definedName name="Datum">'Krycí list'!$B$26</definedName>
    <definedName name="dbgdfgb">#REF!</definedName>
    <definedName name="ddddd">#REF!</definedName>
    <definedName name="defge">[1]Rekapitulace!$E$13</definedName>
    <definedName name="dfgbhadbh">[1]Rekapitulace!#REF!</definedName>
    <definedName name="dfgf">'[1]100-stav.část'!#REF!</definedName>
    <definedName name="dfgfd">[4]Položky!#REF!</definedName>
    <definedName name="dfgfdh">'[5]100 stavební'!#REF!</definedName>
    <definedName name="dfgfdvg">[4]Položky!#REF!</definedName>
    <definedName name="dfghdrf">#REF!</definedName>
    <definedName name="dfghfhg">[5]Rekapitulace!$H$36</definedName>
    <definedName name="dfjzd" localSheetId="4">[1]Rekapitulace!#REF!</definedName>
    <definedName name="dfjzd">[1]Rekapitulace!#REF!</definedName>
    <definedName name="dfvafva">[4]Položky!#REF!</definedName>
    <definedName name="DFVBGFDVBG">[1]Rekapitulace!#REF!</definedName>
    <definedName name="dfvdfv">'[4]Krycí list'!$A$4</definedName>
    <definedName name="dfvgava">#REF!</definedName>
    <definedName name="dgde">[1]Rekapitulace!$I$13</definedName>
    <definedName name="dghfghb">#REF!</definedName>
    <definedName name="dghh">[1]Rekapitulace!$E$16</definedName>
    <definedName name="dgthzj">'[5]Krycí list'!$C$6</definedName>
    <definedName name="dh">'[3]Krycí list'!$A$4</definedName>
    <definedName name="dhdhba">[1]Rekapitulace!$F$13</definedName>
    <definedName name="dhgfnh">[1]Rekapitulace!$I$16</definedName>
    <definedName name="dhhgdfhf">'[5]100 stavební'!#REF!</definedName>
    <definedName name="dhnhdgn">[1]Rekapitulace!#REF!</definedName>
    <definedName name="dhsdzhj">[3]Rekapitulace!$G$29</definedName>
    <definedName name="Dil">Rekapitulace!$A$6</definedName>
    <definedName name="dj">[1]Rekapitulace!#REF!</definedName>
    <definedName name="Dodavka" localSheetId="3">[1]Rekapitulace!$G$14</definedName>
    <definedName name="Dodavka" localSheetId="4">[1]Rekapitulace!$G$15</definedName>
    <definedName name="Dodavka">Rekapitulace!$G$31</definedName>
    <definedName name="Dodavka0" localSheetId="3">'410 PS'!#REF!</definedName>
    <definedName name="Dodavka0" localSheetId="4">'700 MaR'!#REF!</definedName>
    <definedName name="Dodavka0">Položky!#REF!</definedName>
    <definedName name="drgs" localSheetId="4">'[1]100-stav.část'!#REF!</definedName>
    <definedName name="drgs">'[1]100-stav.část'!#REF!</definedName>
    <definedName name="dvbadfv">[1]Rekapitulace!#REF!</definedName>
    <definedName name="egee">#REF!</definedName>
    <definedName name="egeghewaq">#REF!</definedName>
    <definedName name="egeghrth">#REF!</definedName>
    <definedName name="eggegg">#REF!</definedName>
    <definedName name="eghgterw">#REF!</definedName>
    <definedName name="ergaerta">'[1]100-stav.část'!#REF!</definedName>
    <definedName name="ergeg">[1]Rekapitulace!$I$13</definedName>
    <definedName name="erger">#REF!</definedName>
    <definedName name="ertf">#REF!</definedName>
    <definedName name="fbdbgf">[4]Rekapitulace!$I$31</definedName>
    <definedName name="fbfb">'[1]Krycí list'!$G$7</definedName>
    <definedName name="fbgd">#REF!</definedName>
    <definedName name="fbgfb">[4]Rekapitulace!$H$31</definedName>
    <definedName name="fbhsn">#REF!</definedName>
    <definedName name="fda\b">#REF!</definedName>
    <definedName name="fdf">#REF!</definedName>
    <definedName name="fdgd">#REF!</definedName>
    <definedName name="fdgdf">#REF!</definedName>
    <definedName name="fdgfdvg">[4]Rekapitulace!$E$31</definedName>
    <definedName name="fdgjd" localSheetId="4">'[1]100-stav.část'!#REF!</definedName>
    <definedName name="fdgjd">'[1]100-stav.část'!#REF!</definedName>
    <definedName name="fdhghgh">'[5]Krycí list'!$C$4</definedName>
    <definedName name="FDVFADVG">[1]Rekapitulace!#REF!</definedName>
    <definedName name="fdvgf">'[4]Krycí list'!$C$6</definedName>
    <definedName name="FDVGFDVGDA">[1]Rekapitulace!#REF!</definedName>
    <definedName name="fdvvg">'[4]Krycí list'!$G$7</definedName>
    <definedName name="fff">#REF!</definedName>
    <definedName name="fg">#REF!</definedName>
    <definedName name="fga">#REF!</definedName>
    <definedName name="fgb">[1]Rekapitulace!#REF!</definedName>
    <definedName name="fgbfg">[1]Rekapitulace!#REF!</definedName>
    <definedName name="fgbhsfg">[1]Rekapitulace!$H$20</definedName>
    <definedName name="fgdf">[4]Rekapitulace!$G$31</definedName>
    <definedName name="fgdghfdh">[5]Rekapitulace!#REF!</definedName>
    <definedName name="fge">#REF!</definedName>
    <definedName name="fgegfa">#REF!</definedName>
    <definedName name="fgfdgfdg">'[5]Krycí list'!$A$6</definedName>
    <definedName name="fghb">[1]Rekapitulace!$E$13</definedName>
    <definedName name="fghfg">#REF!</definedName>
    <definedName name="fghfgh">'[5]100 stavební'!#REF!</definedName>
    <definedName name="fghgf">#REF!</definedName>
    <definedName name="fghgfbh">[4]Rekapitulace!$F$31</definedName>
    <definedName name="fghgfh">[6]Rekapitulace!#REF!</definedName>
    <definedName name="fghgfhf">[5]Rekapitulace!$I$31</definedName>
    <definedName name="fghghgf">[5]Rekapitulace!#REF!</definedName>
    <definedName name="fghjghj">[5]Rekapitulace!#REF!</definedName>
    <definedName name="fghr">[1]Rekapitulace!$E$13</definedName>
    <definedName name="fghsfgh">#REF!</definedName>
    <definedName name="fgnj">'[1]100-stav.část'!#REF!</definedName>
    <definedName name="fgreg">[2]Rekapitulace!$F$29</definedName>
    <definedName name="fgvvg">'[4]Krycí list'!$C$4</definedName>
    <definedName name="fhf">[1]Rekapitulace!#REF!</definedName>
    <definedName name="fhgfhgf">'[1]100-stav.část'!#REF!</definedName>
    <definedName name="fngn">'[1]Krycí list'!$A$6</definedName>
    <definedName name="fsghsfghb">#REF!</definedName>
    <definedName name="FVGFVG">[2]Rekapitulace!#REF!</definedName>
    <definedName name="fvv">[4]Rekapitulace!$H$31</definedName>
    <definedName name="fwf">[1]Rekapitulace!$G$13</definedName>
    <definedName name="g">#REF!</definedName>
    <definedName name="gaa">[2]Rekapitulace!$E$29</definedName>
    <definedName name="gabgadg">'[2]100 stavební'!#REF!</definedName>
    <definedName name="gabgetg">[1]Rekapitulace!#REF!</definedName>
    <definedName name="gabgha">'[2]100 stavební'!#REF!</definedName>
    <definedName name="gahba">'[2]100 stavební'!#REF!</definedName>
    <definedName name="gb">[1]Rekapitulace!#REF!</definedName>
    <definedName name="gbfbf">[4]Položky!#REF!</definedName>
    <definedName name="gbfgbgfb">[1]Rekapitulace!#REF!</definedName>
    <definedName name="gbgb">[3]Rekapitulace!#REF!</definedName>
    <definedName name="gbgbgf">[4]Položky!#REF!</definedName>
    <definedName name="gbhgb">'[5]Krycí list'!$A$6</definedName>
    <definedName name="gbhsfb">[1]Rekapitulace!#REF!</definedName>
    <definedName name="gbnfgbndfgb">'[1]100-stav.část'!#REF!</definedName>
    <definedName name="gbsbhsf">[1]Rekapitulace!#REF!</definedName>
    <definedName name="gbsfbgsf">'[4]Krycí list'!$C$4</definedName>
    <definedName name="gdfag">[1]Rekapitulace!#REF!</definedName>
    <definedName name="gdgh">#REF!</definedName>
    <definedName name="gdnh">[1]Rekapitulace!#REF!</definedName>
    <definedName name="gea">#REF!</definedName>
    <definedName name="gefga">#REF!</definedName>
    <definedName name="geggh">#REF!</definedName>
    <definedName name="ger">#REF!</definedName>
    <definedName name="gertghqwh">[1]Rekapitulace!$H$13</definedName>
    <definedName name="gfbfbsf">[4]Rekapitulace!$G$31</definedName>
    <definedName name="gfbhgfbfg">[4]Položky!#REF!</definedName>
    <definedName name="gfbhgfbhgf">[4]Rekapitulace!$H$37</definedName>
    <definedName name="gfbngfnhfg">[1]Rekapitulace!#REF!</definedName>
    <definedName name="gfbs">#REF!</definedName>
    <definedName name="gfdegah">'[5]100 stavební'!#REF!</definedName>
    <definedName name="gfdhbgdf">[1]Rekapitulace!#REF!</definedName>
    <definedName name="gfeg">#REF!</definedName>
    <definedName name="gfg">#REF!</definedName>
    <definedName name="gfgda">'[1]100-stav.část'!#REF!</definedName>
    <definedName name="gfgf">'[2]Krycí list'!$G$7</definedName>
    <definedName name="gfggv">[4]Položky!#REF!</definedName>
    <definedName name="gfhfg">'[4]Krycí list'!$G$7</definedName>
    <definedName name="gfhgf">[6]Rekapitulace!$H$36</definedName>
    <definedName name="gfhgffhb">#REF!</definedName>
    <definedName name="gfhgfh">'[5]100 stavební'!#REF!</definedName>
    <definedName name="gfhghsh">#REF!</definedName>
    <definedName name="gfhsfh">#REF!</definedName>
    <definedName name="gfhsg">#REF!</definedName>
    <definedName name="GFRFGVASDVF">[2]Rekapitulace!#REF!</definedName>
    <definedName name="gftghr">[1]Rekapitulace!$G$13</definedName>
    <definedName name="gfxh">[6]Rekapitulace!#REF!</definedName>
    <definedName name="ggewgh">#REF!</definedName>
    <definedName name="ggtgh">#REF!</definedName>
    <definedName name="ggtgt">[1]Rekapitulace!#REF!</definedName>
    <definedName name="ghabh">[1]Rekapitulace!#REF!</definedName>
    <definedName name="ghagha">'[1]100-stav.část'!#REF!</definedName>
    <definedName name="ghb">[1]Rekapitulace!$F$16</definedName>
    <definedName name="ghdgnhh">'[1]100-stav.část'!#REF!</definedName>
    <definedName name="ghe">#REF!</definedName>
    <definedName name="ghfgfxhjgf" localSheetId="4">[1]Rekapitulace!#REF!</definedName>
    <definedName name="ghfgfxhjgf">[1]Rekapitulace!#REF!</definedName>
    <definedName name="ghfghfb">#REF!</definedName>
    <definedName name="ghfghfg">'[1]100-stav.část'!#REF!</definedName>
    <definedName name="ghfghgf">'[1]100-stav.část'!#REF!</definedName>
    <definedName name="ghgfhg">[5]Rekapitulace!$E$31</definedName>
    <definedName name="ghgh">'[1]100-stav.část'!#REF!</definedName>
    <definedName name="ghghg">'[6]100 stavební'!#REF!</definedName>
    <definedName name="ghgtghg">#REF!</definedName>
    <definedName name="ghh">#REF!</definedName>
    <definedName name="ghhasg">[2]Rekapitulace!$I$29</definedName>
    <definedName name="ghn">[1]Rekapitulace!#REF!</definedName>
    <definedName name="ghnhgnhdg">'[1]100-stav.část'!#REF!</definedName>
    <definedName name="ghsdbh">#REF!</definedName>
    <definedName name="ghsghsfg">#REF!</definedName>
    <definedName name="ghshst">#REF!</definedName>
    <definedName name="ghtbhsgb">[4]Položky!#REF!</definedName>
    <definedName name="gjtj" localSheetId="4">'[1]100-stav.část'!#REF!</definedName>
    <definedName name="gjtj">'[1]100-stav.část'!#REF!</definedName>
    <definedName name="grdgh">#REF!</definedName>
    <definedName name="grtbh">[1]Rekapitulace!$I$13</definedName>
    <definedName name="grtega">'[6]Krycí list'!$A$4</definedName>
    <definedName name="grth">#REF!</definedName>
    <definedName name="gsdfbs" localSheetId="4">[1]Rekapitulace!#REF!</definedName>
    <definedName name="gsdfbs">[1]Rekapitulace!#REF!</definedName>
    <definedName name="gssg">'[3]100 stavbení'!#REF!</definedName>
    <definedName name="gstrhst">'[3]100 stavbení'!#REF!</definedName>
    <definedName name="gthhdrh">[1]Rekapitulace!$H$13</definedName>
    <definedName name="gtsr">[3]Rekapitulace!$E$29</definedName>
    <definedName name="gtzaerhzrt">'[5]100 stavební'!#REF!</definedName>
    <definedName name="GVFVA">[2]Rekapitulace!#REF!</definedName>
    <definedName name="gvfvg">'[2]Krycí list'!$C$6</definedName>
    <definedName name="gvfvgfa">[2]Rekapitulace!$H$36</definedName>
    <definedName name="gw">[1]Rekapitulace!$H$20</definedName>
    <definedName name="h">'[1]100-stav.část'!#REF!</definedName>
    <definedName name="hahas">#REF!</definedName>
    <definedName name="hb">'[1]100-stav.část'!#REF!</definedName>
    <definedName name="hbdhnhn">'[1]100-stav.část'!#REF!</definedName>
    <definedName name="hbfgh">#REF!</definedName>
    <definedName name="hbgfbh">'[1]Krycí list'!$C$6</definedName>
    <definedName name="hbgfn" localSheetId="4">'[1]100-stav.část'!#REF!</definedName>
    <definedName name="hbgfn">'[1]100-stav.část'!#REF!</definedName>
    <definedName name="hbsghb">#REF!</definedName>
    <definedName name="hbsn">#REF!</definedName>
    <definedName name="hd">'[3]Krycí list'!$A$6</definedName>
    <definedName name="hfgbh">'[1]Krycí list'!$C$4</definedName>
    <definedName name="hfgh">[6]Rekapitulace!#REF!</definedName>
    <definedName name="hfgnh">#REF!</definedName>
    <definedName name="hg">'[2]Krycí list'!$A$6</definedName>
    <definedName name="hgfh">'[1]100-stav.část'!#REF!</definedName>
    <definedName name="hgfhgf">[1]Rekapitulace!$H$16</definedName>
    <definedName name="hgfhh">'[1]100-stav.část'!#REF!</definedName>
    <definedName name="hgfhrthtz">'[1]100-stav.část'!#REF!</definedName>
    <definedName name="hgghysgh">[5]Rekapitulace!$H$31</definedName>
    <definedName name="hggj">[1]Rekapitulace!#REF!</definedName>
    <definedName name="hghdjfghj">'[1]100-stav.část'!#REF!</definedName>
    <definedName name="hghghb">'[1]100-stav.část'!#REF!</definedName>
    <definedName name="hgrhrtw">#REF!</definedName>
    <definedName name="hgsfh">'[3]Krycí list'!$C$6</definedName>
    <definedName name="hhg">[1]Rekapitulace!#REF!</definedName>
    <definedName name="hhnf">'[1]100-stav.část'!#REF!</definedName>
    <definedName name="hhnnn">'[1]100-stav.část'!#REF!</definedName>
    <definedName name="hhsjnh">'[1]100-stav.část'!#REF!</definedName>
    <definedName name="hjmg" localSheetId="4">'[1]100-stav.část'!#REF!</definedName>
    <definedName name="hjmg">'[1]100-stav.část'!#REF!</definedName>
    <definedName name="hjnfghz">[1]Rekapitulace!#REF!</definedName>
    <definedName name="hnghn">[1]Rekapitulace!$G$16</definedName>
    <definedName name="hnhgnhg">'[1]100-stav.část'!#REF!</definedName>
    <definedName name="hnnhndd">[1]Rekapitulace!#REF!</definedName>
    <definedName name="hns">#REF!</definedName>
    <definedName name="hrthztrh">'[6]100 stavební'!#REF!</definedName>
    <definedName name="hs">'[2]100 stavební'!#REF!</definedName>
    <definedName name="hsdf">'[1]100-stav.část'!#REF!</definedName>
    <definedName name="hsdsd">'[3]100 stavbení'!#REF!</definedName>
    <definedName name="hsfgd">[1]Rekapitulace!#REF!</definedName>
    <definedName name="hsfgh">#REF!</definedName>
    <definedName name="hsh">'[1]100-stav.část'!#REF!</definedName>
    <definedName name="hshjsjn">[1]Rekapitulace!#REF!</definedName>
    <definedName name="hshs">'[3]Krycí list'!$C$4</definedName>
    <definedName name="hshshh">[5]Rekapitulace!#REF!</definedName>
    <definedName name="hsth">'[3]Krycí list'!$G$7</definedName>
    <definedName name="HSV" localSheetId="3">[1]Rekapitulace!$E$14</definedName>
    <definedName name="HSV" localSheetId="4">[1]Rekapitulace!$E$15</definedName>
    <definedName name="HSV">Rekapitulace!$E$31</definedName>
    <definedName name="HSV0" localSheetId="3">'410 PS'!#REF!</definedName>
    <definedName name="HSV0" localSheetId="4">'700 MaR'!#REF!</definedName>
    <definedName name="HSV0">Položky!#REF!</definedName>
    <definedName name="htghbgt">[2]Rekapitulace!$H$29</definedName>
    <definedName name="hthnjt">'[1]100-stav.část'!#REF!</definedName>
    <definedName name="hthtshzst">[5]Rekapitulace!#REF!</definedName>
    <definedName name="htrhah">[5]Rekapitulace!$I$31</definedName>
    <definedName name="huzsrjjs">[5]Rekapitulace!$F$31</definedName>
    <definedName name="hwrnnb">#REF!</definedName>
    <definedName name="hzgsrth">[1]Rekapitulace!#REF!</definedName>
    <definedName name="hzrthztr">'[1]100-stav.část'!#REF!</definedName>
    <definedName name="HZS" localSheetId="3">[1]Rekapitulace!$I$14</definedName>
    <definedName name="HZS" localSheetId="4">[1]Rekapitulace!$I$15</definedName>
    <definedName name="HZS">Rekapitulace!$I$31</definedName>
    <definedName name="HZS0" localSheetId="3">'410 PS'!#REF!</definedName>
    <definedName name="HZS0" localSheetId="4">'700 MaR'!#REF!</definedName>
    <definedName name="HZS0">Položky!#REF!</definedName>
    <definedName name="jdjdtkj">'[5]Krycí list'!$G$7</definedName>
    <definedName name="jfheg">[1]Rekapitulace!$F$13</definedName>
    <definedName name="jhdn">[2]Rekapitulace!$G$29</definedName>
    <definedName name="jhhtnj">'[1]100-stav.část'!#REF!</definedName>
    <definedName name="jhlgf" localSheetId="4">'[1]100-stav.část'!#REF!</definedName>
    <definedName name="jhlgf">'[1]100-stav.část'!#REF!</definedName>
    <definedName name="JKSO">'Krycí list'!$F$4</definedName>
    <definedName name="jků" localSheetId="4">'[1]100-stav.část'!#REF!</definedName>
    <definedName name="jků">'[1]100-stav.část'!#REF!</definedName>
    <definedName name="jnhnj">[1]Rekapitulace!#REF!</definedName>
    <definedName name="kjhlk" localSheetId="4">[1]Rekapitulace!#REF!</definedName>
    <definedName name="kjhlk">[1]Rekapitulace!#REF!</definedName>
    <definedName name="kkkl" localSheetId="4">'[1]100-stav.část'!#REF!</definedName>
    <definedName name="kkkl">'[1]100-stav.část'!#REF!</definedName>
    <definedName name="klj" localSheetId="4">'[1]100-stav.část'!#REF!</definedName>
    <definedName name="klj">'[1]100-stav.část'!#REF!</definedName>
    <definedName name="MJ">'Krycí list'!$G$4</definedName>
    <definedName name="mlů" localSheetId="4">'[1]100-stav.část'!#REF!</definedName>
    <definedName name="mlů">'[1]100-stav.část'!#REF!</definedName>
    <definedName name="Mont" localSheetId="3">[1]Rekapitulace!$H$14</definedName>
    <definedName name="Mont" localSheetId="4">[1]Rekapitulace!$H$15</definedName>
    <definedName name="Mont">Rekapitulace!$H$31</definedName>
    <definedName name="Montaz0" localSheetId="3">'410 PS'!#REF!</definedName>
    <definedName name="Montaz0" localSheetId="4">'700 MaR'!#REF!</definedName>
    <definedName name="Montaz0">Položky!#REF!</definedName>
    <definedName name="NazevDilu">Rekapitulace!$B$6</definedName>
    <definedName name="nazevobjektu" localSheetId="3">'[1]Krycí list'!$C$4</definedName>
    <definedName name="nazevobjektu" localSheetId="4">'[1]Krycí list'!$C$4</definedName>
    <definedName name="nazevobjektu">'Krycí list'!$C$4</definedName>
    <definedName name="nazevstavby" localSheetId="3">'[1]Krycí list'!$C$6</definedName>
    <definedName name="nazevstavby" localSheetId="4">'[1]Krycí list'!$C$6</definedName>
    <definedName name="nazevstavby">'Krycí list'!$C$6</definedName>
    <definedName name="_xlnm.Print_Titles" localSheetId="3">'410 PS'!$1:$6</definedName>
    <definedName name="_xlnm.Print_Titles" localSheetId="4">'700 MaR'!$1:$6</definedName>
    <definedName name="_xlnm.Print_Titles" localSheetId="2">Položky!$1:$6</definedName>
    <definedName name="_xlnm.Print_Titles" localSheetId="1">Rekapitulace!$1:$6</definedName>
    <definedName name="nfg">[1]Rekapitulace!$G$13</definedName>
    <definedName name="nh">'[2]Krycí list'!$A$4</definedName>
    <definedName name="njghn">'[1]Krycí list'!$A$4</definedName>
    <definedName name="nn" localSheetId="4">'[1]100-stav.část'!#REF!</definedName>
    <definedName name="nn">#REF!</definedName>
    <definedName name="nrhn">[1]Rekapitulace!#REF!</definedName>
    <definedName name="Objednatel">'Krycí list'!$C$8</definedName>
    <definedName name="_xlnm.Print_Area" localSheetId="3">'410 PS'!$A$1:$G$36</definedName>
    <definedName name="_xlnm.Print_Area" localSheetId="4">'700 MaR'!$A$1:$G$58</definedName>
    <definedName name="_xlnm.Print_Area" localSheetId="0">'Krycí list'!$A$1:$G$45</definedName>
    <definedName name="_xlnm.Print_Area" localSheetId="2">Položky!$A$1:$G$155</definedName>
    <definedName name="_xlnm.Print_Area" localSheetId="1">Rekapitulace!$A$1:$I$37</definedName>
    <definedName name="PocetMJ" localSheetId="3">'[1]Krycí list'!$G$7</definedName>
    <definedName name="PocetMJ" localSheetId="4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[1]Rekapitulace!$F$14</definedName>
    <definedName name="PSV" localSheetId="4">[1]Rekapitulace!$F$15</definedName>
    <definedName name="PSV">Rekapitulace!$F$31</definedName>
    <definedName name="PSV0" localSheetId="3">'410 PS'!#REF!</definedName>
    <definedName name="PSV0" localSheetId="4">'700 MaR'!#REF!</definedName>
    <definedName name="PSV0">Položky!#REF!</definedName>
    <definedName name="regrege">[5]Rekapitulace!$E$31</definedName>
    <definedName name="retgewg">[4]Rekapitulace!$I$31</definedName>
    <definedName name="rgerge">'[6]Krycí list'!$A$6</definedName>
    <definedName name="rgferg">#REF!</definedName>
    <definedName name="rggtre">[6]Rekapitulace!$G$31</definedName>
    <definedName name="rgrega\gh">[5]Rekapitulace!$G$31</definedName>
    <definedName name="rgrteger">'[5]100 stavební'!#REF!</definedName>
    <definedName name="rhfhrf">[6]Rekapitulace!$I$31</definedName>
    <definedName name="rhs">'[1]100-stav.část'!#REF!</definedName>
    <definedName name="rhuzrhuzr">'[5]100 stavební'!#REF!</definedName>
    <definedName name="rrbhsr">[1]Rekapitulace!$H$23</definedName>
    <definedName name="rtghbbhs">'[4]Krycí list'!$C$6</definedName>
    <definedName name="rthzfh">'[6]100 stavební'!#REF!</definedName>
    <definedName name="rtzrtuzrt">[6]Rekapitulace!$H$31</definedName>
    <definedName name="rtzuru">'[6]100 stavební'!#REF!</definedName>
    <definedName name="rtzurztuz">[6]Rekapitulace!$F$31</definedName>
    <definedName name="ruzruz">'[6]100 stavební'!#REF!</definedName>
    <definedName name="rzhurszuhrru">[5]Rekapitulace!$F$31</definedName>
    <definedName name="rzrurzu">'[6]Krycí list'!$C$4</definedName>
    <definedName name="rzurtuz">'[6]100 stavební'!#REF!</definedName>
    <definedName name="rzuzrju">'[6]Krycí list'!$G$7</definedName>
    <definedName name="rzzrtuzru">'[6]Krycí list'!$C$6</definedName>
    <definedName name="sbgsbfs">[1]Rekapitulace!#REF!</definedName>
    <definedName name="sbsb">#REF!</definedName>
    <definedName name="sdfbsbg">[4]Rekapitulace!$E$31</definedName>
    <definedName name="sdfgggb">[4]Položky!#REF!</definedName>
    <definedName name="sdfsdg">'[5]Krycí list'!$A$4</definedName>
    <definedName name="sdgsaeb">[1]Rekapitulace!#REF!</definedName>
    <definedName name="sergreq">#REF!</definedName>
    <definedName name="sfgdfgsf">[4]Rekapitulace!$H$37</definedName>
    <definedName name="sg">[1]Rekapitulace!$H$13</definedName>
    <definedName name="sgbbnhn">[1]Rekapitulace!$F$13</definedName>
    <definedName name="sghh">[1]Rekapitulace!#REF!</definedName>
    <definedName name="sgrg">'[1]100-stav.část'!#REF!</definedName>
    <definedName name="sgsbvaw">#REF!</definedName>
    <definedName name="sgsrt">[1]Rekapitulace!#REF!</definedName>
    <definedName name="sgsrzh">'[1]100-stav.část'!#REF!</definedName>
    <definedName name="sgtgg">#REF!</definedName>
    <definedName name="sgwbh">#REF!</definedName>
    <definedName name="shghsh">'[3]100 stavbení'!#REF!</definedName>
    <definedName name="shgsr">'[1]100-stav.část'!#REF!</definedName>
    <definedName name="shhs">'[1]100-stav.část'!#REF!</definedName>
    <definedName name="shsh">'[1]100-stav.část'!#REF!</definedName>
    <definedName name="SloupecCC" localSheetId="3">'410 PS'!$G$6</definedName>
    <definedName name="SloupecCC" localSheetId="4">'700 MaR'!$G$6</definedName>
    <definedName name="SloupecCC">Položky!$G$6</definedName>
    <definedName name="SloupecCisloPol" localSheetId="3">'410 PS'!$B$6</definedName>
    <definedName name="SloupecCisloPol" localSheetId="4">'700 MaR'!$B$6</definedName>
    <definedName name="SloupecCisloPol">Položky!$B$6</definedName>
    <definedName name="SloupecJC" localSheetId="3">'410 PS'!$F$6</definedName>
    <definedName name="SloupecJC" localSheetId="4">'700 MaR'!$F$6</definedName>
    <definedName name="SloupecJC">Položky!$F$6</definedName>
    <definedName name="SloupecMJ" localSheetId="3">'410 PS'!$D$6</definedName>
    <definedName name="SloupecMJ" localSheetId="4">'700 MaR'!$D$6</definedName>
    <definedName name="SloupecMJ">Položky!$D$6</definedName>
    <definedName name="SloupecMnozstvi" localSheetId="3">'410 PS'!$E$6</definedName>
    <definedName name="SloupecMnozstvi" localSheetId="4">'700 MaR'!$E$6</definedName>
    <definedName name="SloupecMnozstvi">Položky!$E$6</definedName>
    <definedName name="SloupecNazPol" localSheetId="3">'410 PS'!$C$6</definedName>
    <definedName name="SloupecNazPol" localSheetId="4">'700 MaR'!$C$6</definedName>
    <definedName name="SloupecNazPol">Položky!$C$6</definedName>
    <definedName name="SloupecPC" localSheetId="3">'410 PS'!$A$6</definedName>
    <definedName name="SloupecPC" localSheetId="4">'700 MaR'!$A$6</definedName>
    <definedName name="SloupecPC">Položky!$A$6</definedName>
    <definedName name="solver_lin" localSheetId="3" hidden="1">0</definedName>
    <definedName name="solver_lin" localSheetId="4" hidden="1">0</definedName>
    <definedName name="solver_lin" localSheetId="2" hidden="1">0</definedName>
    <definedName name="solver_num" localSheetId="3" hidden="1">0</definedName>
    <definedName name="solver_num" localSheetId="4" hidden="1">0</definedName>
    <definedName name="solver_num" localSheetId="2" hidden="1">0</definedName>
    <definedName name="solver_opt" localSheetId="3" hidden="1">'410 PS'!#REF!</definedName>
    <definedName name="solver_opt" localSheetId="4" hidden="1">'700 MaR'!#REF!</definedName>
    <definedName name="solver_opt" localSheetId="2" hidden="1">Položky!#REF!</definedName>
    <definedName name="solver_typ" localSheetId="3" hidden="1">1</definedName>
    <definedName name="solver_typ" localSheetId="4" hidden="1">1</definedName>
    <definedName name="solver_typ" localSheetId="2" hidden="1">1</definedName>
    <definedName name="solver_val" localSheetId="3" hidden="1">0</definedName>
    <definedName name="solver_val" localSheetId="4" hidden="1">0</definedName>
    <definedName name="solver_val" localSheetId="2" hidden="1">0</definedName>
    <definedName name="srtzrhzr">'[5]100 stavební'!#REF!</definedName>
    <definedName name="st">'[1]100-stav.část'!#REF!</definedName>
    <definedName name="stgsht">[3]Rekapitulace!$H$29</definedName>
    <definedName name="sthh">'[3]100 stavbení'!#REF!</definedName>
    <definedName name="sthhh">'[1]100-stav.část'!#REF!</definedName>
    <definedName name="sthsh">[3]Rekapitulace!$F$29</definedName>
    <definedName name="sthtr">'[1]100-stav.část'!#REF!</definedName>
    <definedName name="strzsr">[3]Rekapitulace!$I$29</definedName>
    <definedName name="tgggtgh">#REF!</definedName>
    <definedName name="tggt">#REF!</definedName>
    <definedName name="thrh">[1]Rekapitulace!#REF!</definedName>
    <definedName name="ththsth">[5]Rekapitulace!#REF!</definedName>
    <definedName name="thtsrh">'[1]100-stav.část'!#REF!</definedName>
    <definedName name="trhtrh">[6]Rekapitulace!$E$31</definedName>
    <definedName name="trhzt">[6]Rekapitulace!#REF!</definedName>
    <definedName name="trhztrhtzr">[1]Rekapitulace!#REF!</definedName>
    <definedName name="trzrtzuru">'[1]100-stav.část'!#REF!</definedName>
    <definedName name="tstrsrh">[5]Rekapitulace!#REF!</definedName>
    <definedName name="Typ" localSheetId="3">'410 PS'!#REF!</definedName>
    <definedName name="Typ" localSheetId="4">'700 MaR'!#REF!</definedName>
    <definedName name="Typ">Položky!#REF!</definedName>
    <definedName name="tzr">[1]Rekapitulace!#REF!</definedName>
    <definedName name="vadvfb">[1]Rekapitulace!#REF!</definedName>
    <definedName name="vcbngvn">'[5]Krycí list'!$A$4</definedName>
    <definedName name="vdfvdv">'[4]Krycí list'!$A$6</definedName>
    <definedName name="VFDSVGAVG">[1]Rekapitulace!#REF!</definedName>
    <definedName name="vfvb">[4]Položky!#REF!</definedName>
    <definedName name="vgfdvga">[4]Rekapitulace!$F$31</definedName>
    <definedName name="vgfvbf">'[2]100 stavební'!#REF!</definedName>
    <definedName name="vgfvgf">'[2]100 stavební'!#REF!</definedName>
    <definedName name="VRN" localSheetId="3">[1]Rekapitulace!$H$21</definedName>
    <definedName name="VRN" localSheetId="4">[1]Rekapitulace!$H$22</definedName>
    <definedName name="VRN">Rekapitulace!$H$37</definedName>
    <definedName name="VRNKc" localSheetId="3">[1]Rekapitulace!#REF!</definedName>
    <definedName name="VRNKc" localSheetId="4">[1]Rekapitulace!#REF!</definedName>
    <definedName name="VRNKc">Rekapitulace!$E$36</definedName>
    <definedName name="VRNnazev" localSheetId="3">[1]Rekapitulace!#REF!</definedName>
    <definedName name="VRNnazev" localSheetId="4">[1]Rekapitulace!#REF!</definedName>
    <definedName name="VRNnazev">Rekapitulace!$A$36</definedName>
    <definedName name="VRNproc" localSheetId="3">[1]Rekapitulace!#REF!</definedName>
    <definedName name="VRNproc" localSheetId="4">[1]Rekapitulace!#REF!</definedName>
    <definedName name="VRNproc">Rekapitulace!$F$36</definedName>
    <definedName name="VRNzakl" localSheetId="3">[1]Rekapitulace!#REF!</definedName>
    <definedName name="VRNzakl" localSheetId="4">[1]Rekapitulace!#REF!</definedName>
    <definedName name="VRNzakl">Rekapitulace!$G$36</definedName>
    <definedName name="xbfghg">'[1]100-stav.část'!#REF!</definedName>
    <definedName name="xhjhjj">'[5]100 stavební'!#REF!</definedName>
    <definedName name="ybgbfg">#REF!</definedName>
    <definedName name="ycayv">#REF!</definedName>
    <definedName name="ydghhh">'[5]100 stavební'!#REF!</definedName>
    <definedName name="yfdgfg">[5]Rekapitulace!#REF!</definedName>
    <definedName name="yfdggfd">[5]Rekapitulace!$G$31</definedName>
    <definedName name="Zakazka">'Krycí list'!$G$9</definedName>
    <definedName name="Zaklad22">'Krycí list'!$F$32</definedName>
    <definedName name="Zaklad5">'Krycí list'!$F$30</definedName>
    <definedName name="zhhszhus">'[5]Krycí list'!$C$4</definedName>
    <definedName name="Zhotovitel">'Krycí list'!$E$11</definedName>
    <definedName name="zhrt">#REF!</definedName>
    <definedName name="zhszhu">'[5]Krycí list'!$G$7</definedName>
    <definedName name="zhuhzj">'[5]100 stavební'!#REF!</definedName>
    <definedName name="zjhuztu">[5]Rekapitulace!$H$31</definedName>
    <definedName name="zjztjztjj">'[5]Krycí list'!$C$6</definedName>
    <definedName name="zshrzh">'[1]100-stav.část'!#REF!</definedName>
    <definedName name="zusruj">[5]Rekapitulace!$H$36</definedName>
  </definedNames>
  <calcPr calcId="125725"/>
</workbook>
</file>

<file path=xl/calcChain.xml><?xml version="1.0" encoding="utf-8"?>
<calcChain xmlns="http://schemas.openxmlformats.org/spreadsheetml/2006/main">
  <c r="C3" i="5"/>
  <c r="F3"/>
  <c r="G8"/>
  <c r="BA8" s="1"/>
  <c r="BB8"/>
  <c r="BC8"/>
  <c r="BD8"/>
  <c r="BE8"/>
  <c r="G9"/>
  <c r="BA9" s="1"/>
  <c r="BB9"/>
  <c r="BB10" s="1"/>
  <c r="BC9"/>
  <c r="BD9"/>
  <c r="BD10" s="1"/>
  <c r="BE9"/>
  <c r="G10"/>
  <c r="BC10"/>
  <c r="BE10"/>
  <c r="G11"/>
  <c r="G12"/>
  <c r="BA12" s="1"/>
  <c r="BB12"/>
  <c r="BC12"/>
  <c r="BD12"/>
  <c r="BE12"/>
  <c r="G13"/>
  <c r="BA13" s="1"/>
  <c r="BB13"/>
  <c r="BC13"/>
  <c r="BD13"/>
  <c r="BE13"/>
  <c r="G14"/>
  <c r="BA14" s="1"/>
  <c r="BB14"/>
  <c r="BC14"/>
  <c r="BD14"/>
  <c r="BE14"/>
  <c r="G15"/>
  <c r="BA15" s="1"/>
  <c r="BB15"/>
  <c r="BC15"/>
  <c r="BD15"/>
  <c r="BE15"/>
  <c r="G16"/>
  <c r="BA16"/>
  <c r="BB16"/>
  <c r="BC16"/>
  <c r="BD16"/>
  <c r="BE16"/>
  <c r="G17"/>
  <c r="BA17" s="1"/>
  <c r="BB17"/>
  <c r="BC17"/>
  <c r="BD17"/>
  <c r="BE17"/>
  <c r="G18"/>
  <c r="BA18" s="1"/>
  <c r="BB18"/>
  <c r="BC18"/>
  <c r="BD18"/>
  <c r="BE18"/>
  <c r="G19"/>
  <c r="BB19"/>
  <c r="BC19"/>
  <c r="BD19"/>
  <c r="BE19"/>
  <c r="G20"/>
  <c r="G21"/>
  <c r="BA21" s="1"/>
  <c r="BA22" s="1"/>
  <c r="BB21"/>
  <c r="BC21"/>
  <c r="BC22" s="1"/>
  <c r="BD21"/>
  <c r="BE21"/>
  <c r="G22"/>
  <c r="BB22"/>
  <c r="BD22"/>
  <c r="BE22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G33"/>
  <c r="G34"/>
  <c r="G35"/>
  <c r="G36"/>
  <c r="G37"/>
  <c r="G38"/>
  <c r="G39"/>
  <c r="G40"/>
  <c r="G41"/>
  <c r="G44"/>
  <c r="G45"/>
  <c r="G46"/>
  <c r="G47"/>
  <c r="G48"/>
  <c r="G49"/>
  <c r="G50"/>
  <c r="G51"/>
  <c r="G56" s="1"/>
  <c r="F154" i="3" s="1"/>
  <c r="G52" i="5"/>
  <c r="G53"/>
  <c r="G54"/>
  <c r="G55"/>
  <c r="C3" i="4"/>
  <c r="F3"/>
  <c r="G8"/>
  <c r="BA8" s="1"/>
  <c r="BA9" s="1"/>
  <c r="BB8"/>
  <c r="BC8"/>
  <c r="BC9" s="1"/>
  <c r="BD8"/>
  <c r="BE8"/>
  <c r="BE9" s="1"/>
  <c r="G9"/>
  <c r="BB9"/>
  <c r="BD9"/>
  <c r="G10"/>
  <c r="G11"/>
  <c r="BA11"/>
  <c r="BB11"/>
  <c r="BC11"/>
  <c r="BD11"/>
  <c r="BE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G20"/>
  <c r="G21"/>
  <c r="G22"/>
  <c r="G23"/>
  <c r="G24"/>
  <c r="G25"/>
  <c r="G26"/>
  <c r="G27"/>
  <c r="G28"/>
  <c r="G29"/>
  <c r="G30"/>
  <c r="G31"/>
  <c r="BA10" i="5" l="1"/>
  <c r="G32" i="4"/>
  <c r="F103" i="3" s="1"/>
  <c r="BA19" i="5"/>
  <c r="C136" i="3"/>
  <c r="BE154" l="1"/>
  <c r="BE155" s="1"/>
  <c r="I30" i="2" s="1"/>
  <c r="BC154" i="3"/>
  <c r="BB154"/>
  <c r="BA154"/>
  <c r="G154"/>
  <c r="BD154" s="1"/>
  <c r="BD155" s="1"/>
  <c r="H30" i="2" s="1"/>
  <c r="B30"/>
  <c r="A30"/>
  <c r="BC155" i="3"/>
  <c r="G30" i="2" s="1"/>
  <c r="BB155" i="3"/>
  <c r="F30" i="2" s="1"/>
  <c r="BA155" i="3"/>
  <c r="E30" i="2" s="1"/>
  <c r="G155" i="3"/>
  <c r="C155"/>
  <c r="BE151"/>
  <c r="BC151"/>
  <c r="BB151"/>
  <c r="BB152" s="1"/>
  <c r="F29" i="2" s="1"/>
  <c r="BA151" i="3"/>
  <c r="G151"/>
  <c r="BD151" s="1"/>
  <c r="BD152" s="1"/>
  <c r="H29" i="2" s="1"/>
  <c r="B29"/>
  <c r="A29"/>
  <c r="BE152" i="3"/>
  <c r="I29" i="2" s="1"/>
  <c r="BC152" i="3"/>
  <c r="G29" i="2" s="1"/>
  <c r="BA152" i="3"/>
  <c r="E29" i="2" s="1"/>
  <c r="C152" i="3"/>
  <c r="BE148"/>
  <c r="BD148"/>
  <c r="BC148"/>
  <c r="BA148"/>
  <c r="G148"/>
  <c r="BB148" s="1"/>
  <c r="BE147"/>
  <c r="BD147"/>
  <c r="BD149" s="1"/>
  <c r="H28" i="2" s="1"/>
  <c r="BC147" i="3"/>
  <c r="BA147"/>
  <c r="G147"/>
  <c r="BB147" s="1"/>
  <c r="BB149" s="1"/>
  <c r="F28" i="2" s="1"/>
  <c r="B28"/>
  <c r="A28"/>
  <c r="BE149" i="3"/>
  <c r="I28" i="2" s="1"/>
  <c r="BC149" i="3"/>
  <c r="G28" i="2" s="1"/>
  <c r="BA149" i="3"/>
  <c r="E28" i="2" s="1"/>
  <c r="C149" i="3"/>
  <c r="BE144"/>
  <c r="BD144"/>
  <c r="BC144"/>
  <c r="BA144"/>
  <c r="G144"/>
  <c r="BB144" s="1"/>
  <c r="BE143"/>
  <c r="BD143"/>
  <c r="BD145" s="1"/>
  <c r="H27" i="2" s="1"/>
  <c r="BC143" i="3"/>
  <c r="BA143"/>
  <c r="G143"/>
  <c r="BB143" s="1"/>
  <c r="B27" i="2"/>
  <c r="A27"/>
  <c r="BE145" i="3"/>
  <c r="I27" i="2" s="1"/>
  <c r="BC145" i="3"/>
  <c r="G27" i="2" s="1"/>
  <c r="BA145" i="3"/>
  <c r="E27" i="2" s="1"/>
  <c r="C145" i="3"/>
  <c r="BE140"/>
  <c r="BD140"/>
  <c r="BC140"/>
  <c r="BA140"/>
  <c r="G140"/>
  <c r="BB140" s="1"/>
  <c r="BE139"/>
  <c r="BD139"/>
  <c r="BC139"/>
  <c r="BA139"/>
  <c r="G139"/>
  <c r="BB139" s="1"/>
  <c r="BE138"/>
  <c r="BD138"/>
  <c r="BD141" s="1"/>
  <c r="H26" i="2" s="1"/>
  <c r="BC138" i="3"/>
  <c r="BA138"/>
  <c r="G138"/>
  <c r="BB138" s="1"/>
  <c r="B26" i="2"/>
  <c r="A26"/>
  <c r="BE141" i="3"/>
  <c r="I26" i="2" s="1"/>
  <c r="BC141" i="3"/>
  <c r="G26" i="2" s="1"/>
  <c r="BA141" i="3"/>
  <c r="E26" i="2" s="1"/>
  <c r="C141" i="3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D136" s="1"/>
  <c r="H25" i="2" s="1"/>
  <c r="BC128" i="3"/>
  <c r="BA128"/>
  <c r="G128"/>
  <c r="BB128" s="1"/>
  <c r="B25" i="2"/>
  <c r="A25"/>
  <c r="BE136" i="3"/>
  <c r="I25" i="2" s="1"/>
  <c r="BC136" i="3"/>
  <c r="G25" i="2" s="1"/>
  <c r="BA136" i="3"/>
  <c r="E25" i="2" s="1"/>
  <c r="BE125" i="3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D126" s="1"/>
  <c r="H24" i="2" s="1"/>
  <c r="BC120" i="3"/>
  <c r="BA120"/>
  <c r="G120"/>
  <c r="BB120" s="1"/>
  <c r="B24" i="2"/>
  <c r="A24"/>
  <c r="BE126" i="3"/>
  <c r="I24" i="2" s="1"/>
  <c r="BC126" i="3"/>
  <c r="G24" i="2" s="1"/>
  <c r="BA126" i="3"/>
  <c r="E24" i="2" s="1"/>
  <c r="C126" i="3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D118" s="1"/>
  <c r="H23" i="2" s="1"/>
  <c r="BC111" i="3"/>
  <c r="BA111"/>
  <c r="G111"/>
  <c r="BB111" s="1"/>
  <c r="BB118" s="1"/>
  <c r="F23" i="2" s="1"/>
  <c r="B23"/>
  <c r="A23"/>
  <c r="BE118" i="3"/>
  <c r="I23" i="2" s="1"/>
  <c r="BC118" i="3"/>
  <c r="G23" i="2" s="1"/>
  <c r="BA118" i="3"/>
  <c r="E23" i="2" s="1"/>
  <c r="C118" i="3"/>
  <c r="BE108"/>
  <c r="BD108"/>
  <c r="BC108"/>
  <c r="BA108"/>
  <c r="G108"/>
  <c r="BB108" s="1"/>
  <c r="BE107"/>
  <c r="BD107"/>
  <c r="BC107"/>
  <c r="BA107"/>
  <c r="G107"/>
  <c r="BB107" s="1"/>
  <c r="BE106"/>
  <c r="BD106"/>
  <c r="BD109" s="1"/>
  <c r="H22" i="2" s="1"/>
  <c r="BC106" i="3"/>
  <c r="BA106"/>
  <c r="G106"/>
  <c r="BB106" s="1"/>
  <c r="B22" i="2"/>
  <c r="A22"/>
  <c r="BE109" i="3"/>
  <c r="I22" i="2" s="1"/>
  <c r="BC109" i="3"/>
  <c r="G22" i="2" s="1"/>
  <c r="BA109" i="3"/>
  <c r="E22" i="2" s="1"/>
  <c r="C109" i="3"/>
  <c r="BE103"/>
  <c r="BE104" s="1"/>
  <c r="I21" i="2" s="1"/>
  <c r="BD103" i="3"/>
  <c r="BD104" s="1"/>
  <c r="H21" i="2" s="1"/>
  <c r="BC103" i="3"/>
  <c r="BA103"/>
  <c r="G103"/>
  <c r="BB103" s="1"/>
  <c r="BB104" s="1"/>
  <c r="F21" i="2" s="1"/>
  <c r="B21"/>
  <c r="A21"/>
  <c r="BC104" i="3"/>
  <c r="G21" i="2" s="1"/>
  <c r="BA104" i="3"/>
  <c r="E21" i="2" s="1"/>
  <c r="C104" i="3"/>
  <c r="BE100"/>
  <c r="BD100"/>
  <c r="BC100"/>
  <c r="BA100"/>
  <c r="G100"/>
  <c r="BB100" s="1"/>
  <c r="BE99"/>
  <c r="BD99"/>
  <c r="BD101" s="1"/>
  <c r="H20" i="2" s="1"/>
  <c r="BC99" i="3"/>
  <c r="BA99"/>
  <c r="G99"/>
  <c r="BB99" s="1"/>
  <c r="B20" i="2"/>
  <c r="A20"/>
  <c r="BE101" i="3"/>
  <c r="I20" i="2" s="1"/>
  <c r="BC101" i="3"/>
  <c r="G20" i="2" s="1"/>
  <c r="BA101" i="3"/>
  <c r="E20" i="2" s="1"/>
  <c r="C101" i="3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D97" s="1"/>
  <c r="H19" i="2" s="1"/>
  <c r="BC88" i="3"/>
  <c r="BA88"/>
  <c r="G88"/>
  <c r="BB88" s="1"/>
  <c r="B19" i="2"/>
  <c r="A19"/>
  <c r="BE97" i="3"/>
  <c r="I19" i="2" s="1"/>
  <c r="BC97" i="3"/>
  <c r="G19" i="2" s="1"/>
  <c r="BA97" i="3"/>
  <c r="E19" i="2" s="1"/>
  <c r="C97" i="3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D86" s="1"/>
  <c r="H18" i="2" s="1"/>
  <c r="BC80" i="3"/>
  <c r="BA80"/>
  <c r="G80"/>
  <c r="BB80" s="1"/>
  <c r="B18" i="2"/>
  <c r="A18"/>
  <c r="BE86" i="3"/>
  <c r="I18" i="2" s="1"/>
  <c r="BC86" i="3"/>
  <c r="G18" i="2" s="1"/>
  <c r="BA86" i="3"/>
  <c r="E18" i="2" s="1"/>
  <c r="C86" i="3"/>
  <c r="BE77"/>
  <c r="BD77"/>
  <c r="BC77"/>
  <c r="BA77"/>
  <c r="G77"/>
  <c r="BB77" s="1"/>
  <c r="BE76"/>
  <c r="BD76"/>
  <c r="BD78" s="1"/>
  <c r="H17" i="2" s="1"/>
  <c r="BC76" i="3"/>
  <c r="BA76"/>
  <c r="G76"/>
  <c r="B17" i="2"/>
  <c r="A17"/>
  <c r="BE78" i="3"/>
  <c r="I17" i="2" s="1"/>
  <c r="BC78" i="3"/>
  <c r="G17" i="2" s="1"/>
  <c r="BA78" i="3"/>
  <c r="E17" i="2" s="1"/>
  <c r="C78" i="3"/>
  <c r="BE73"/>
  <c r="BD73"/>
  <c r="BC73"/>
  <c r="BB73"/>
  <c r="G73"/>
  <c r="BA73" s="1"/>
  <c r="B16" i="2"/>
  <c r="A16"/>
  <c r="BE74" i="3"/>
  <c r="I16" i="2" s="1"/>
  <c r="BD74" i="3"/>
  <c r="H16" i="2" s="1"/>
  <c r="BC74" i="3"/>
  <c r="G16" i="2" s="1"/>
  <c r="BB74" i="3"/>
  <c r="F16" i="2" s="1"/>
  <c r="BA74" i="3"/>
  <c r="E16" i="2" s="1"/>
  <c r="G74" i="3"/>
  <c r="C74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BA61"/>
  <c r="G6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15" i="2"/>
  <c r="A15"/>
  <c r="BE71" i="3"/>
  <c r="I15" i="2" s="1"/>
  <c r="BD71" i="3"/>
  <c r="H15" i="2" s="1"/>
  <c r="BC71" i="3"/>
  <c r="G15" i="2" s="1"/>
  <c r="BB71" i="3"/>
  <c r="F15" i="2" s="1"/>
  <c r="G71" i="3"/>
  <c r="C71"/>
  <c r="BE48"/>
  <c r="BD48"/>
  <c r="BC48"/>
  <c r="BB48"/>
  <c r="G48"/>
  <c r="BA48" s="1"/>
  <c r="BE47"/>
  <c r="BD47"/>
  <c r="BC47"/>
  <c r="BB47"/>
  <c r="G47"/>
  <c r="BA47" s="1"/>
  <c r="BA49" s="1"/>
  <c r="E14" i="2" s="1"/>
  <c r="B14"/>
  <c r="A14"/>
  <c r="BE49" i="3"/>
  <c r="I14" i="2" s="1"/>
  <c r="BD49" i="3"/>
  <c r="H14" i="2" s="1"/>
  <c r="BC49" i="3"/>
  <c r="G14" i="2" s="1"/>
  <c r="BB49" i="3"/>
  <c r="F14" i="2" s="1"/>
  <c r="G49" i="3"/>
  <c r="C49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13" i="2"/>
  <c r="A13"/>
  <c r="BE45" i="3"/>
  <c r="I13" i="2" s="1"/>
  <c r="BD45" i="3"/>
  <c r="H13" i="2" s="1"/>
  <c r="BC45" i="3"/>
  <c r="G13" i="2" s="1"/>
  <c r="BB45" i="3"/>
  <c r="F13" i="2" s="1"/>
  <c r="G45" i="3"/>
  <c r="C45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D33"/>
  <c r="BC33"/>
  <c r="BB33"/>
  <c r="G33"/>
  <c r="BA33" s="1"/>
  <c r="B12" i="2"/>
  <c r="A12"/>
  <c r="BE37" i="3"/>
  <c r="I12" i="2" s="1"/>
  <c r="BD37" i="3"/>
  <c r="H12" i="2" s="1"/>
  <c r="BC37" i="3"/>
  <c r="G12" i="2" s="1"/>
  <c r="BB37" i="3"/>
  <c r="F12" i="2" s="1"/>
  <c r="G37" i="3"/>
  <c r="C37"/>
  <c r="BE30"/>
  <c r="BD30"/>
  <c r="BC30"/>
  <c r="BB30"/>
  <c r="G30"/>
  <c r="BA30" s="1"/>
  <c r="BE29"/>
  <c r="BD29"/>
  <c r="BC29"/>
  <c r="BB29"/>
  <c r="G29"/>
  <c r="BA29" s="1"/>
  <c r="BA31" s="1"/>
  <c r="E11" i="2" s="1"/>
  <c r="B11"/>
  <c r="A11"/>
  <c r="BE31" i="3"/>
  <c r="I11" i="2" s="1"/>
  <c r="BD31" i="3"/>
  <c r="H11" i="2" s="1"/>
  <c r="BC31" i="3"/>
  <c r="G11" i="2" s="1"/>
  <c r="BB31" i="3"/>
  <c r="F11" i="2" s="1"/>
  <c r="G31" i="3"/>
  <c r="C3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BA22"/>
  <c r="G22"/>
  <c r="BE21"/>
  <c r="BD21"/>
  <c r="BC21"/>
  <c r="BB21"/>
  <c r="G21"/>
  <c r="BA21" s="1"/>
  <c r="B10" i="2"/>
  <c r="A10"/>
  <c r="BE27" i="3"/>
  <c r="I10" i="2" s="1"/>
  <c r="BD27" i="3"/>
  <c r="H10" i="2" s="1"/>
  <c r="BC27" i="3"/>
  <c r="G10" i="2" s="1"/>
  <c r="BB27" i="3"/>
  <c r="F10" i="2" s="1"/>
  <c r="G27" i="3"/>
  <c r="C27"/>
  <c r="BE18"/>
  <c r="BD18"/>
  <c r="BC18"/>
  <c r="BB18"/>
  <c r="G18"/>
  <c r="BA18" s="1"/>
  <c r="BE17"/>
  <c r="BD17"/>
  <c r="BC17"/>
  <c r="BB17"/>
  <c r="G17"/>
  <c r="BA17" s="1"/>
  <c r="B9" i="2"/>
  <c r="A9"/>
  <c r="BE19" i="3"/>
  <c r="I9" i="2" s="1"/>
  <c r="BD19" i="3"/>
  <c r="H9" i="2" s="1"/>
  <c r="BC19" i="3"/>
  <c r="G9" i="2" s="1"/>
  <c r="BB19" i="3"/>
  <c r="F9" i="2" s="1"/>
  <c r="G19" i="3"/>
  <c r="C19"/>
  <c r="BE14"/>
  <c r="BD14"/>
  <c r="BC14"/>
  <c r="BB14"/>
  <c r="G14"/>
  <c r="BA14" s="1"/>
  <c r="BE13"/>
  <c r="BD13"/>
  <c r="BC13"/>
  <c r="BB13"/>
  <c r="G13"/>
  <c r="BA13" s="1"/>
  <c r="B8" i="2"/>
  <c r="A8"/>
  <c r="BE15" i="3"/>
  <c r="I8" i="2" s="1"/>
  <c r="BD15" i="3"/>
  <c r="H8" i="2" s="1"/>
  <c r="BC15" i="3"/>
  <c r="G8" i="2" s="1"/>
  <c r="BB15" i="3"/>
  <c r="F8" i="2" s="1"/>
  <c r="G15" i="3"/>
  <c r="C15"/>
  <c r="BE10"/>
  <c r="BD10"/>
  <c r="BC10"/>
  <c r="BB10"/>
  <c r="G10"/>
  <c r="BA10" s="1"/>
  <c r="BE9"/>
  <c r="BD9"/>
  <c r="BC9"/>
  <c r="BB9"/>
  <c r="G9"/>
  <c r="BA9" s="1"/>
  <c r="BE8"/>
  <c r="BD8"/>
  <c r="BD11" s="1"/>
  <c r="H7" i="2" s="1"/>
  <c r="H31" s="1"/>
  <c r="C15" i="1" s="1"/>
  <c r="BC8" i="3"/>
  <c r="BB8"/>
  <c r="BB11" s="1"/>
  <c r="F7" i="2" s="1"/>
  <c r="G8" i="3"/>
  <c r="BA8" s="1"/>
  <c r="BA11" s="1"/>
  <c r="E7" i="2" s="1"/>
  <c r="B7"/>
  <c r="A7"/>
  <c r="BE11" i="3"/>
  <c r="I7" i="2" s="1"/>
  <c r="BC11" i="3"/>
  <c r="G7" i="2" s="1"/>
  <c r="C11" i="3"/>
  <c r="C4"/>
  <c r="F3"/>
  <c r="C3"/>
  <c r="H37" i="2"/>
  <c r="G36"/>
  <c r="I36" s="1"/>
  <c r="C2"/>
  <c r="C1"/>
  <c r="F31" i="1"/>
  <c r="G22"/>
  <c r="G21"/>
  <c r="G8"/>
  <c r="BB145" i="3" l="1"/>
  <c r="F27" i="2" s="1"/>
  <c r="G78" i="3"/>
  <c r="BB101"/>
  <c r="F20" i="2" s="1"/>
  <c r="G31"/>
  <c r="C14" i="1" s="1"/>
  <c r="BA37" i="3"/>
  <c r="E12" i="2" s="1"/>
  <c r="BA71" i="3"/>
  <c r="E15" i="2" s="1"/>
  <c r="I31"/>
  <c r="C20" i="1" s="1"/>
  <c r="BA15" i="3"/>
  <c r="E8" i="2" s="1"/>
  <c r="BA19" i="3"/>
  <c r="E9" i="2" s="1"/>
  <c r="BA27" i="3"/>
  <c r="E10" i="2" s="1"/>
  <c r="BA45" i="3"/>
  <c r="E13" i="2" s="1"/>
  <c r="G11" i="3"/>
  <c r="BB76"/>
  <c r="BB78" s="1"/>
  <c r="F17" i="2" s="1"/>
  <c r="BB86" i="3"/>
  <c r="F18" i="2" s="1"/>
  <c r="BB97" i="3"/>
  <c r="F19" i="2" s="1"/>
  <c r="BB109" i="3"/>
  <c r="F22" i="2" s="1"/>
  <c r="BB126" i="3"/>
  <c r="F24" i="2" s="1"/>
  <c r="BB136" i="3"/>
  <c r="F25" i="2" s="1"/>
  <c r="BB141" i="3"/>
  <c r="F26" i="2" s="1"/>
  <c r="G86" i="3"/>
  <c r="G97"/>
  <c r="G101"/>
  <c r="G104"/>
  <c r="G109"/>
  <c r="G118"/>
  <c r="G126"/>
  <c r="G136"/>
  <c r="G141"/>
  <c r="G145"/>
  <c r="G149"/>
  <c r="G152"/>
  <c r="E31" i="2" l="1"/>
  <c r="C16" i="1" s="1"/>
  <c r="F31" i="2"/>
  <c r="C17" i="1" s="1"/>
  <c r="C18" l="1"/>
  <c r="C21" s="1"/>
  <c r="C22" s="1"/>
  <c r="F32" s="1"/>
  <c r="F33" s="1"/>
  <c r="F34" s="1"/>
</calcChain>
</file>

<file path=xl/sharedStrings.xml><?xml version="1.0" encoding="utf-8"?>
<sst xmlns="http://schemas.openxmlformats.org/spreadsheetml/2006/main" count="718" uniqueCount="449">
  <si>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</si>
  <si>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</si>
  <si>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</si>
  <si>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</si>
  <si>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</si>
  <si>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</si>
  <si>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</si>
  <si>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</si>
  <si>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</si>
  <si>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</si>
  <si>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</si>
  <si>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</si>
  <si>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</si>
  <si>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</si>
  <si>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</si>
  <si>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</si>
  <si>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</si>
  <si>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</si>
  <si>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</si>
  <si>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</si>
  <si>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</si>
  <si>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</si>
  <si>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</si>
  <si>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</si>
  <si>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</si>
  <si>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</si>
  <si>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</si>
  <si>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</si>
  <si>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</si>
  <si>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</si>
  <si>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</si>
  <si>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</si>
  <si>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</si>
  <si>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</si>
  <si>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</si>
  <si>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</si>
  <si>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</si>
  <si>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</si>
  <si>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</si>
  <si>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</si>
  <si>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</si>
  <si>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</si>
  <si>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</si>
  <si>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</si>
  <si>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</si>
  <si>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</si>
  <si>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</si>
  <si>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</si>
  <si>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</si>
  <si>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</si>
  <si>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</si>
  <si>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</si>
  <si>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</si>
  <si>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</si>
  <si>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</si>
  <si>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</si>
  <si>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</si>
  <si>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</si>
  <si>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</si>
  <si>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</si>
  <si>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</si>
  <si>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</si>
  <si>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</si>
  <si>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</si>
  <si>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</si>
  <si>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</si>
  <si>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</si>
  <si>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</si>
  <si>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</si>
  <si>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</si>
  <si>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</si>
  <si>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</si>
  <si>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</si>
  <si>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</si>
  <si>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</si>
  <si>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174 10-1101.R00</t>
  </si>
  <si>
    <t xml:space="preserve">Zásyp jam, rýh, šachet se zhutněním </t>
  </si>
  <si>
    <t>3</t>
  </si>
  <si>
    <t>Svislé a kompletní konstrukce</t>
  </si>
  <si>
    <t>311 27-1178.RT4</t>
  </si>
  <si>
    <t xml:space="preserve"> m2</t>
  </si>
  <si>
    <t>342 25-5022.RT1</t>
  </si>
  <si>
    <t>m2</t>
  </si>
  <si>
    <t>61</t>
  </si>
  <si>
    <t>Upravy povrchů vnitřní</t>
  </si>
  <si>
    <t>611 42-1431.R00</t>
  </si>
  <si>
    <t xml:space="preserve">Oprava váp.omítek stropů do 50% plochy - štukových </t>
  </si>
  <si>
    <t>612 42-1431.R00</t>
  </si>
  <si>
    <t xml:space="preserve">Oprava vápen.omítek stěn do 50 % pl. - štukových </t>
  </si>
  <si>
    <t>62</t>
  </si>
  <si>
    <t>Upravy povrchů vnější</t>
  </si>
  <si>
    <t>622 42-1553.RT1</t>
  </si>
  <si>
    <t>622 42-1300.RU1</t>
  </si>
  <si>
    <t>622 42-1309.RU1</t>
  </si>
  <si>
    <t>622 42-1309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</si>
  <si>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</si>
  <si>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</si>
  <si>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</si>
  <si>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</si>
  <si>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</si>
  <si>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</si>
  <si>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</si>
  <si>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</si>
  <si>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</si>
  <si>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</si>
  <si>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64</t>
  </si>
  <si>
    <t>Výplně otvorů</t>
  </si>
  <si>
    <t>641 95-2341.R00</t>
  </si>
  <si>
    <t xml:space="preserve">Osazení rámů okenních plast, plocha do 4 m2 </t>
  </si>
  <si>
    <t>kus</t>
  </si>
  <si>
    <t>642 95-1121.R00</t>
  </si>
  <si>
    <t xml:space="preserve">Dodatečné osaz. plast.zárubní pl.do 2,5 m2 </t>
  </si>
  <si>
    <t>642 95-2221.R00</t>
  </si>
  <si>
    <t xml:space="preserve">Dodatečné osaz.plast.zárubní ,pl.nad 2,5m2 </t>
  </si>
  <si>
    <t>641 96-0000.R00</t>
  </si>
  <si>
    <t xml:space="preserve">Těsnění spár otvorových prvků PU pěnou </t>
  </si>
  <si>
    <t>m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</si>
  <si>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</si>
  <si>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</si>
  <si>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</si>
  <si>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</si>
  <si>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</si>
  <si>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</si>
  <si>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</si>
  <si>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</si>
  <si>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</si>
  <si>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</si>
  <si>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</si>
  <si>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</si>
  <si>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</si>
  <si>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</si>
  <si>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</si>
  <si>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</si>
  <si>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</si>
  <si>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</si>
  <si>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90-9001</t>
  </si>
  <si>
    <t xml:space="preserve">Zpětná montáž prvků na fasádě vč. repase a nátěru </t>
  </si>
  <si>
    <t>kpl</t>
  </si>
  <si>
    <t>96</t>
  </si>
  <si>
    <t>Bourání konstrukcí</t>
  </si>
  <si>
    <t>962 03-2241.R00</t>
  </si>
  <si>
    <t xml:space="preserve">Bourání zdiva z cihel pálených na MC 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</si>
  <si>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</si>
  <si>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</si>
  <si>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</si>
  <si>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</si>
  <si>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968 06-1112.R00</t>
  </si>
  <si>
    <t xml:space="preserve">Vyvěšení dřevěných okenních křídel pl. do 1,5 m2 </t>
  </si>
  <si>
    <t>968 06-1113.R00</t>
  </si>
  <si>
    <t xml:space="preserve">Vyvěšení dřevěných okenních křídel pl. nad 1,5 m2 </t>
  </si>
  <si>
    <t>968 06-2356.R00</t>
  </si>
  <si>
    <t xml:space="preserve">Vybourání dřevěných rámů oken dvojitých pl. 4 m2 </t>
  </si>
  <si>
    <t>968 06-1125.R00</t>
  </si>
  <si>
    <t xml:space="preserve">Vyvěšení dřevěných dveřních křídel pl. do 2 m2 </t>
  </si>
  <si>
    <t>968 07-2455.R00</t>
  </si>
  <si>
    <t xml:space="preserve">Vybourání kovových dveřních zárubní pl. do 2 m2 </t>
  </si>
  <si>
    <t>968 06-2456.R00</t>
  </si>
  <si>
    <t xml:space="preserve">Vybourání dřevěných dveřních zárubní pl. nad 2 m2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</si>
  <si>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</si>
  <si>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</si>
  <si>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</si>
  <si>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</si>
  <si>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43-0850.R00</t>
  </si>
  <si>
    <t xml:space="preserve">Demontáž oplechování zdí,rš do 750 mm </t>
  </si>
  <si>
    <t>764 34-2841.R00</t>
  </si>
  <si>
    <t xml:space="preserve">Demontáž lemování trub D 250 mm, hl. kryt. do 30° </t>
  </si>
  <si>
    <t>764 33-1850.R00</t>
  </si>
  <si>
    <t xml:space="preserve">Demontáž lemování zdí, rš 400 a 250 mm, do 30° </t>
  </si>
  <si>
    <t>721 21-0822.R00</t>
  </si>
  <si>
    <t xml:space="preserve">Demontáž střešní vpusti DN 100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</si>
  <si>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</si>
  <si>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</si>
  <si>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</si>
  <si>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</si>
  <si>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</si>
  <si>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</si>
  <si>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</si>
  <si>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</si>
  <si>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</si>
  <si>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</si>
  <si>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</si>
  <si>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</si>
  <si>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</si>
  <si>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</si>
  <si>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</si>
  <si>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</si>
  <si>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</si>
  <si>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</si>
  <si>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</si>
  <si>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</si>
  <si>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</si>
  <si>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</si>
  <si>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712</t>
  </si>
  <si>
    <t>Živičné krytiny</t>
  </si>
  <si>
    <t>712 90-9001</t>
  </si>
  <si>
    <t xml:space="preserve">Vyspravení a vyčištění stáv. živ. krytiny </t>
  </si>
  <si>
    <t>712 31-1101.R00</t>
  </si>
  <si>
    <t xml:space="preserve">Povlaková krytina střech do 10°, za studena ALP </t>
  </si>
  <si>
    <t>712 34-1559.R00</t>
  </si>
  <si>
    <t xml:space="preserve">Povlaková krytina střech do 10°, NAIP přitavením </t>
  </si>
  <si>
    <t>111-63160</t>
  </si>
  <si>
    <t xml:space="preserve">Lak asfaltový izolační ALP </t>
  </si>
  <si>
    <t>kg</t>
  </si>
  <si>
    <t>628-52250.2</t>
  </si>
  <si>
    <t>998 71-2201.R00</t>
  </si>
  <si>
    <t xml:space="preserve">Přesun hmot pro povlakové krytiny, výšky do 6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</si>
  <si>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</si>
  <si>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</si>
  <si>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</si>
  <si>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</si>
  <si>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</si>
  <si>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</si>
  <si>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</si>
  <si>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</si>
  <si>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</si>
  <si>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</si>
  <si>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283-75771</t>
  </si>
  <si>
    <t>283-75789</t>
  </si>
  <si>
    <t>283-75805</t>
  </si>
  <si>
    <t xml:space="preserve">Deska polystyren EPS 100S Stabil </t>
  </si>
  <si>
    <t>283 75740</t>
  </si>
  <si>
    <t xml:space="preserve">Deska XPS tl 70mm </t>
  </si>
  <si>
    <t>998 71-3201.R00</t>
  </si>
  <si>
    <t xml:space="preserve">Přesun hmot pro izolace tepelné, výšky do 6 m </t>
  </si>
  <si>
    <t>721</t>
  </si>
  <si>
    <t>Vnitřní kanalizace</t>
  </si>
  <si>
    <t>721 23-9104.RT1</t>
  </si>
  <si>
    <t>Vyhřívací střeš vpusť vč.elektroinstal a napojení s mřížkou 150 x 150 mm z nerezové oceli</t>
  </si>
  <si>
    <t>998 72-1202.R00</t>
  </si>
  <si>
    <t xml:space="preserve">Přesun hmot pro vnitřní kanalizaci, výšky do 12 m </t>
  </si>
  <si>
    <t>732</t>
  </si>
  <si>
    <t>Předávací stanice</t>
  </si>
  <si>
    <t>732 01</t>
  </si>
  <si>
    <t xml:space="preserve">Náklady dle přílohy - díl 410 </t>
  </si>
  <si>
    <t>762</t>
  </si>
  <si>
    <t>Konstrukce tesařské</t>
  </si>
  <si>
    <t>762 51-2245.R00</t>
  </si>
  <si>
    <t xml:space="preserve">Položení OSB desek </t>
  </si>
  <si>
    <t>607-25017</t>
  </si>
  <si>
    <t xml:space="preserve">Deska dřevoštěpková OSB 3 N tl. 25 mm 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</si>
  <si>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</si>
  <si>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</si>
  <si>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</si>
  <si>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</si>
  <si>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</si>
  <si>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>Oplechování parapetů, rš 300 mm poplast plech poz 1/K</t>
  </si>
  <si>
    <t>764 90-0250.R00</t>
  </si>
  <si>
    <t>Oplechování zdí z poplast plechu, rš do 660 mm poz 2/K</t>
  </si>
  <si>
    <t>764 90-0260</t>
  </si>
  <si>
    <t xml:space="preserve">Oplechování zdí z poplast plechu rš 710 </t>
  </si>
  <si>
    <t>764 90-2230.R00</t>
  </si>
  <si>
    <t>Oplechování prostupů  do 150 mm poplast plech popz 4/K</t>
  </si>
  <si>
    <t>764 90-1260</t>
  </si>
  <si>
    <t xml:space="preserve">Lemování zdí z poplast plechu rš 400+250mm </t>
  </si>
  <si>
    <t>764 90-9001</t>
  </si>
  <si>
    <t>Oplechování drobných doplňkových konstrukcí poz 11/K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</si>
  <si>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</si>
  <si>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</si>
  <si>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</si>
  <si>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</si>
  <si>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</si>
  <si>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2400/1600mm vč izol.dvojskla, mikroventilace a kován OZ 1</t>
  </si>
  <si>
    <t>766 102</t>
  </si>
  <si>
    <t>Okno plast vel 2400/1600 vč izol.dvojskla, mikroventilace a kování D+M, OZ2</t>
  </si>
  <si>
    <t>766 61-5002</t>
  </si>
  <si>
    <t>Dveře vstup plastové vel 1600/1970 vč.izol.dvojsk a. kování, D01</t>
  </si>
  <si>
    <t>766 201</t>
  </si>
  <si>
    <t>Dveře vstupní plast vel 900/1970 dvoukřl.plné vč.kování D+M,</t>
  </si>
  <si>
    <t>766 110</t>
  </si>
  <si>
    <t xml:space="preserve">Žaluzie AL horizontální 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</si>
  <si>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</si>
  <si>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</si>
  <si>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</si>
  <si>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</si>
  <si>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</si>
  <si>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>Mříž okna vč. rámu vel 2240/1440mm vč. kotvení a žár. zinkování, poz 01/Z</t>
  </si>
  <si>
    <t>767 111</t>
  </si>
  <si>
    <t>Ochranné úhelníky nerez L 80/80/2 dl.2,0m 03/Z</t>
  </si>
  <si>
    <t>767 113</t>
  </si>
  <si>
    <t xml:space="preserve">Ochranné úhelníky nerez L 80/80/2 dl.2,4m </t>
  </si>
  <si>
    <t>767 112</t>
  </si>
  <si>
    <t xml:space="preserve">Úprava stáv.oplocení  05/Z </t>
  </si>
  <si>
    <t>957 99-9002</t>
  </si>
  <si>
    <t>Typová odvodněná čisticí zona vel 100x50cm vč, řešení odvodnění 06/Z</t>
  </si>
  <si>
    <t>767 115</t>
  </si>
  <si>
    <t xml:space="preserve">úprava stáv.ocel.konstrukce pro zastřešení terasy </t>
  </si>
  <si>
    <t>767 116</t>
  </si>
  <si>
    <t xml:space="preserve">Ocelový žebřík s ochranným košem dl.8,30m 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</si>
  <si>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</si>
  <si>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</si>
  <si>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</si>
  <si>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</si>
  <si>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</si>
  <si>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</si>
  <si>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</si>
  <si>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</si>
  <si>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</si>
  <si>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</si>
  <si>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</si>
  <si>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</si>
  <si>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</si>
  <si>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 prům.podlahy vč. 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</si>
  <si>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</si>
  <si>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</si>
  <si>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</si>
  <si>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</si>
  <si>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</si>
  <si>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</si>
  <si>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</si>
  <si>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</si>
  <si>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</si>
  <si>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</si>
  <si>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</si>
  <si>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</si>
  <si>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</si>
  <si>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M36</t>
  </si>
  <si>
    <t>Montáže měřících a regul.zaříz</t>
  </si>
  <si>
    <t>736 01</t>
  </si>
  <si>
    <t xml:space="preserve">Náklady dle přílohy - díl 700 </t>
  </si>
  <si>
    <t>Boukalová Jarmila</t>
  </si>
  <si>
    <t>SO 009 Ubytovna F</t>
  </si>
  <si>
    <t>Sníž.energet.náročnosti pro vytápění věznice Příbram</t>
  </si>
  <si>
    <t>Boukalová</t>
  </si>
  <si>
    <t>říjen 2011</t>
  </si>
  <si>
    <t>Zateplovací systém ETIC tl.40 mm se silikátovou omítkou 2,5 kg/m2</t>
  </si>
  <si>
    <t>Zateplovací systém ETICS tl. 150 mm se silikátovou omítkou  2,5 kg/m2</t>
  </si>
  <si>
    <t>Zateplení objektu deskou z pěn.skla tl 150 mm vč.omítky silikátové</t>
  </si>
  <si>
    <t xml:space="preserve">SB pás modif. asfalt </t>
  </si>
  <si>
    <t xml:space="preserve">Kompl.izol.dílec  EPS100 a asfalt. pás tl. 60 mm </t>
  </si>
  <si>
    <t xml:space="preserve">Kompl.izol.dílec  EPS100 a asfalt. pás tl. 150 mm </t>
  </si>
  <si>
    <t>732 Předávací stanice</t>
  </si>
  <si>
    <t>celkem za</t>
  </si>
  <si>
    <t>Stavební přípomoce</t>
  </si>
  <si>
    <t>Pomocné ocelové konstrukce</t>
  </si>
  <si>
    <t xml:space="preserve">Tlakové zkoušky potrubí </t>
  </si>
  <si>
    <t>tl. 30 mm  - d 60 mm</t>
  </si>
  <si>
    <t>Nátěry potrubí syntetické základní do DN 50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</si>
  <si>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</si>
  <si>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</si>
  <si>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</si>
  <si>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0-6 bar </t>
  </si>
  <si>
    <t>Vyvažovací regulační ventil s přednastavením a vypouštěním G 6/4“</t>
  </si>
  <si>
    <t>Filtr závitový s výměnnou vložkou G 2“</t>
  </si>
  <si>
    <t>Kulový kohout G 2“</t>
  </si>
  <si>
    <t>Automatický odvzdušňovací ventil G 1/4“</t>
  </si>
  <si>
    <t>733 103</t>
  </si>
  <si>
    <t>Vypouštěcí a odvzdušňovací kulový kohout G 1/2“</t>
  </si>
  <si>
    <t>733 102</t>
  </si>
  <si>
    <t>733 101</t>
  </si>
  <si>
    <t>Závěsy na potrubí, konzole, objímky</t>
  </si>
  <si>
    <t>Orientační štítky na potrubí</t>
  </si>
  <si>
    <t xml:space="preserve">   ve spojích svařovaných DN 50</t>
  </si>
  <si>
    <t>732 102</t>
  </si>
  <si>
    <t>732 101</t>
  </si>
  <si>
    <t>M 36 Měření a regulace</t>
  </si>
  <si>
    <t>Vypracování výrobní dokumentace M + R</t>
  </si>
  <si>
    <t>360 41</t>
  </si>
  <si>
    <t>Revize včetně revizní zprávy</t>
  </si>
  <si>
    <t>360 40</t>
  </si>
  <si>
    <t>Seřízení ma uvedení do provozu</t>
  </si>
  <si>
    <t>360 39</t>
  </si>
  <si>
    <t>Vypracování SW podstanice</t>
  </si>
  <si>
    <t>360 38</t>
  </si>
  <si>
    <t>Převodník metalika-optika</t>
  </si>
  <si>
    <t>360 37</t>
  </si>
  <si>
    <t>Ovládací panel pro montáž na čelní desku rozváděče</t>
  </si>
  <si>
    <t>360 36</t>
  </si>
  <si>
    <t>Podstanice řídícího systému pro  AI=5,DI=5, AO=2, DO=3</t>
  </si>
  <si>
    <t>360 35</t>
  </si>
  <si>
    <t>360 34</t>
  </si>
  <si>
    <t>360 33</t>
  </si>
  <si>
    <t xml:space="preserve">  </t>
  </si>
  <si>
    <t>Vodič CYA 6 mm2, žlutozelený</t>
  </si>
  <si>
    <t>360 32</t>
  </si>
  <si>
    <t>Ukončení kabelů smršťovací záklopkou</t>
  </si>
  <si>
    <t>360 31</t>
  </si>
  <si>
    <t>360 30</t>
  </si>
  <si>
    <t>Krabice se svorkama  na povrch (Acidur)</t>
  </si>
  <si>
    <t>360 29</t>
  </si>
  <si>
    <t>Materiál úhelník 35x35x3</t>
  </si>
  <si>
    <t>360 28</t>
  </si>
  <si>
    <t>360 27</t>
  </si>
  <si>
    <t>Kotevní destička</t>
  </si>
  <si>
    <t>360 26</t>
  </si>
  <si>
    <t>360 25</t>
  </si>
  <si>
    <t>Žlab MARS 125x50 včetně kolen, podpěr a vík</t>
  </si>
  <si>
    <t>360 24</t>
  </si>
  <si>
    <t>360 23</t>
  </si>
  <si>
    <t>Žlab MARS 62x50 včetně kolen, podpěr a vík</t>
  </si>
  <si>
    <t>360 22</t>
  </si>
  <si>
    <t>360 21</t>
  </si>
  <si>
    <t>Kabel LAM TWIN 4x2x0,5 pevně uložený</t>
  </si>
  <si>
    <t>360 20</t>
  </si>
  <si>
    <t>360 19</t>
  </si>
  <si>
    <t>Kabel CYKY 3J x 1, 5 pevně uložený</t>
  </si>
  <si>
    <t>36018</t>
  </si>
  <si>
    <t>360 17</t>
  </si>
  <si>
    <t>Kabel JYSTY 2P x 0,8 pevně uložený</t>
  </si>
  <si>
    <t>360 16</t>
  </si>
  <si>
    <t>KABELY A KONSTRUKCE VČETNĚ NÁTĚRŮ</t>
  </si>
  <si>
    <t xml:space="preserve">Jednopólový vypínač pro nástěnnou montáž, IP44 </t>
  </si>
  <si>
    <t>360 15</t>
  </si>
  <si>
    <t>Zářivkové svítidlo, 2x36W, přisazené, IP54</t>
  </si>
  <si>
    <t>360 14</t>
  </si>
  <si>
    <t>360 13</t>
  </si>
  <si>
    <t>360 12</t>
  </si>
  <si>
    <t>12</t>
  </si>
  <si>
    <t>360 11</t>
  </si>
  <si>
    <t>11</t>
  </si>
  <si>
    <t>360 10</t>
  </si>
  <si>
    <t>10</t>
  </si>
  <si>
    <t xml:space="preserve">Průchodka 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</si>
  <si>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</si>
  <si>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</si>
  <si>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</si>
  <si>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</si>
  <si>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</si>
  <si>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</si>
  <si>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</si>
  <si>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</si>
  <si>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</si>
  <si>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</si>
  <si>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</si>
  <si>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</si>
  <si>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</si>
  <si>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</si>
  <si>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</si>
  <si>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</si>
  <si>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</si>
  <si>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</si>
  <si>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SO 09 ubytovna F</t>
  </si>
  <si>
    <t>Čidlo teploty tyčové , 41/1</t>
  </si>
  <si>
    <t>Prostorový snímač teploty ,41/2,42/4,</t>
  </si>
  <si>
    <t>Stonkový termostat, 30 až 90 st.C, 42/2</t>
  </si>
  <si>
    <t>Snímač zaplavení včetně elektrod, 42/3</t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</si>
  <si>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kv=12m3/hod, PN16,</t>
    </r>
    <r>
      <rPr>
        <sz val="10"/>
        <rFont val="Arial Narrow"/>
        <family val="2"/>
        <charset val="238"/>
      </rPr>
      <t xml:space="preserve"> 24V,pohon 0-10V, 41/3,</t>
    </r>
  </si>
  <si>
    <t>ROZVÁDĚČ RA-009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</si>
  <si>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</si>
  <si>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SOFTWARE objektu 009</t>
  </si>
  <si>
    <t>Hydraulický vyrovnávač dynamických tlaků včetně
 nátěru a tepelné izolace, DN 150, PN 6</t>
  </si>
  <si>
    <t>Čerpadlo s plynulou regulací otáček v závislosti na
 tlakové diferenci DN 40/6, G = 4,4 m3/h, el. 230</t>
  </si>
  <si>
    <t xml:space="preserve">Potrubí z ocelových trubek závitových v kotelnách </t>
  </si>
  <si>
    <t>Doplňkové konstrukce z ocelového válc. Materiálu
 včetně nátěrů, pevné body</t>
  </si>
  <si>
    <t>Uzavírací ventil s lineární škrticí charakteristikou  -
 armatury na vstupu do PS, DN50</t>
  </si>
  <si>
    <t>Vyvažovací regul ventil  s přednastavením DN 40</t>
  </si>
  <si>
    <t>Izolace potrubí a kolen z minerální vlny s povrch úpravou AL folií vyztuženou</t>
  </si>
  <si>
    <t>Zdivo z tvárnic porob. hladkých tl. 37,5 cm tvárnice P 2 - 400, 599 x 249 x 375 mm</t>
  </si>
  <si>
    <t>Zazdění otvorů z porob. desky P 2 - 500, 599 x 249 x 75 mm</t>
  </si>
  <si>
    <t>Zateplovací systém dle etics, soklový polystyren 70 mm s omítkou marmolit</t>
  </si>
</sst>
</file>

<file path=xl/styles.xml><?xml version="1.0" encoding="utf-8"?>
<styleSheet xmlns="http://schemas.openxmlformats.org/spreadsheetml/2006/main">
  <numFmts count="4">
    <numFmt numFmtId="164" formatCode="#,##0\ &quot;Kč&quot;"/>
    <numFmt numFmtId="165" formatCode="0.0"/>
    <numFmt numFmtId="166" formatCode="#,##0.00_ ;[Red]\-#,##0.00\ "/>
    <numFmt numFmtId="167" formatCode="#,##0_ ;[Red]\-#,##0\ "/>
  </numFmts>
  <fonts count="3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sz val="10"/>
      <name val="Arial"/>
      <charset val="238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23" fillId="0" borderId="0"/>
    <xf numFmtId="0" fontId="20" fillId="0" borderId="0"/>
    <xf numFmtId="0" fontId="23" fillId="0" borderId="0"/>
    <xf numFmtId="0" fontId="29" fillId="0" borderId="0"/>
  </cellStyleXfs>
  <cellXfs count="25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17" fillId="0" borderId="60" xfId="1" applyFont="1" applyBorder="1"/>
    <xf numFmtId="0" fontId="17" fillId="0" borderId="20" xfId="1" applyFont="1" applyBorder="1"/>
    <xf numFmtId="0" fontId="9" fillId="0" borderId="60" xfId="1" applyBorder="1"/>
    <xf numFmtId="0" fontId="9" fillId="0" borderId="20" xfId="1" applyBorder="1"/>
    <xf numFmtId="0" fontId="17" fillId="0" borderId="53" xfId="1" applyFont="1" applyBorder="1"/>
    <xf numFmtId="4" fontId="17" fillId="0" borderId="0" xfId="1" applyNumberFormat="1" applyFont="1" applyBorder="1"/>
    <xf numFmtId="0" fontId="17" fillId="0" borderId="0" xfId="1" applyFont="1" applyBorder="1"/>
    <xf numFmtId="0" fontId="21" fillId="0" borderId="53" xfId="1" applyFont="1" applyBorder="1" applyAlignment="1">
      <alignment horizontal="right"/>
    </xf>
    <xf numFmtId="4" fontId="22" fillId="0" borderId="53" xfId="1" applyNumberFormat="1" applyFont="1" applyBorder="1"/>
    <xf numFmtId="0" fontId="22" fillId="0" borderId="53" xfId="1" applyFont="1" applyBorder="1"/>
    <xf numFmtId="0" fontId="22" fillId="0" borderId="53" xfId="1" applyFont="1" applyBorder="1" applyAlignment="1">
      <alignment horizontal="right"/>
    </xf>
    <xf numFmtId="4" fontId="21" fillId="0" borderId="53" xfId="1" applyNumberFormat="1" applyFont="1" applyFill="1" applyBorder="1"/>
    <xf numFmtId="4" fontId="17" fillId="0" borderId="0" xfId="1" applyNumberFormat="1" applyFont="1"/>
    <xf numFmtId="0" fontId="21" fillId="0" borderId="53" xfId="1" applyFont="1" applyBorder="1" applyAlignment="1">
      <alignment horizontal="center"/>
    </xf>
    <xf numFmtId="3" fontId="21" fillId="0" borderId="53" xfId="1" applyNumberFormat="1" applyFont="1" applyBorder="1" applyAlignment="1">
      <alignment horizontal="right"/>
    </xf>
    <xf numFmtId="4" fontId="17" fillId="0" borderId="0" xfId="1" applyNumberFormat="1" applyFont="1" applyFill="1"/>
    <xf numFmtId="4" fontId="17" fillId="0" borderId="6" xfId="1" applyNumberFormat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0" fontId="24" fillId="0" borderId="53" xfId="1" applyFont="1" applyFill="1" applyBorder="1" applyAlignment="1">
      <alignment horizontal="center"/>
    </xf>
    <xf numFmtId="4" fontId="21" fillId="0" borderId="6" xfId="1" applyNumberFormat="1" applyFont="1" applyFill="1" applyBorder="1" applyAlignment="1">
      <alignment horizontal="right"/>
    </xf>
    <xf numFmtId="49" fontId="21" fillId="0" borderId="53" xfId="1" applyNumberFormat="1" applyFont="1" applyFill="1" applyBorder="1" applyAlignment="1">
      <alignment horizontal="right"/>
    </xf>
    <xf numFmtId="0" fontId="21" fillId="0" borderId="53" xfId="1" applyFont="1" applyFill="1" applyBorder="1" applyAlignment="1">
      <alignment horizontal="center"/>
    </xf>
    <xf numFmtId="0" fontId="9" fillId="0" borderId="6" xfId="1" applyNumberFormat="1" applyFill="1" applyBorder="1" applyAlignment="1">
      <alignment horizontal="right"/>
    </xf>
    <xf numFmtId="0" fontId="9" fillId="0" borderId="61" xfId="1" applyNumberFormat="1" applyFill="1" applyBorder="1" applyAlignment="1">
      <alignment horizontal="right"/>
    </xf>
    <xf numFmtId="0" fontId="9" fillId="0" borderId="61" xfId="1" applyFill="1" applyBorder="1" applyAlignment="1">
      <alignment horizontal="center"/>
    </xf>
    <xf numFmtId="0" fontId="5" fillId="0" borderId="61" xfId="1" applyFont="1" applyFill="1" applyBorder="1"/>
    <xf numFmtId="4" fontId="22" fillId="0" borderId="19" xfId="1" applyNumberFormat="1" applyFont="1" applyBorder="1"/>
    <xf numFmtId="0" fontId="9" fillId="0" borderId="60" xfId="1" applyBorder="1" applyAlignment="1">
      <alignment horizontal="right"/>
    </xf>
    <xf numFmtId="0" fontId="9" fillId="0" borderId="19" xfId="1" applyBorder="1"/>
    <xf numFmtId="0" fontId="22" fillId="0" borderId="60" xfId="1" applyFont="1" applyBorder="1" applyAlignment="1">
      <alignment horizontal="left"/>
    </xf>
    <xf numFmtId="0" fontId="22" fillId="0" borderId="60" xfId="1" applyFont="1" applyBorder="1"/>
    <xf numFmtId="0" fontId="9" fillId="0" borderId="58" xfId="1" applyBorder="1"/>
    <xf numFmtId="166" fontId="25" fillId="0" borderId="53" xfId="0" applyNumberFormat="1" applyFont="1" applyBorder="1" applyAlignment="1">
      <alignment vertical="center"/>
    </xf>
    <xf numFmtId="167" fontId="25" fillId="0" borderId="53" xfId="0" applyNumberFormat="1" applyFont="1" applyBorder="1" applyAlignment="1">
      <alignment vertical="center"/>
    </xf>
    <xf numFmtId="0" fontId="25" fillId="0" borderId="53" xfId="0" applyFont="1" applyBorder="1" applyAlignment="1">
      <alignment horizontal="center" vertical="center"/>
    </xf>
    <xf numFmtId="0" fontId="25" fillId="0" borderId="53" xfId="0" applyFont="1" applyBorder="1" applyAlignment="1">
      <alignment horizontal="right" vertical="center" wrapText="1"/>
    </xf>
    <xf numFmtId="0" fontId="17" fillId="0" borderId="53" xfId="1" applyFont="1" applyBorder="1" applyAlignment="1">
      <alignment horizontal="center"/>
    </xf>
    <xf numFmtId="0" fontId="17" fillId="0" borderId="53" xfId="1" applyFont="1" applyBorder="1" applyAlignment="1">
      <alignment horizontal="center" vertical="center"/>
    </xf>
    <xf numFmtId="0" fontId="26" fillId="0" borderId="53" xfId="0" applyFont="1" applyBorder="1" applyAlignment="1">
      <alignment horizontal="right" vertical="center" wrapText="1"/>
    </xf>
    <xf numFmtId="3" fontId="17" fillId="0" borderId="53" xfId="1" applyNumberFormat="1" applyFont="1" applyBorder="1" applyAlignment="1">
      <alignment horizontal="center"/>
    </xf>
    <xf numFmtId="0" fontId="9" fillId="0" borderId="0" xfId="1" applyAlignment="1">
      <alignment vertical="center"/>
    </xf>
    <xf numFmtId="4" fontId="21" fillId="0" borderId="53" xfId="1" applyNumberFormat="1" applyFont="1" applyFill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0" fontId="8" fillId="0" borderId="53" xfId="1" applyFont="1" applyFill="1" applyBorder="1" applyAlignment="1">
      <alignment horizontal="center"/>
    </xf>
    <xf numFmtId="49" fontId="21" fillId="0" borderId="53" xfId="1" applyNumberFormat="1" applyFont="1" applyFill="1" applyBorder="1" applyAlignment="1">
      <alignment horizontal="center"/>
    </xf>
    <xf numFmtId="166" fontId="27" fillId="0" borderId="53" xfId="0" applyNumberFormat="1" applyFont="1" applyBorder="1" applyAlignment="1">
      <alignment vertical="center"/>
    </xf>
    <xf numFmtId="49" fontId="21" fillId="0" borderId="53" xfId="1" applyNumberFormat="1" applyFont="1" applyFill="1" applyBorder="1" applyAlignment="1">
      <alignment horizontal="center" vertical="center"/>
    </xf>
    <xf numFmtId="0" fontId="8" fillId="0" borderId="53" xfId="1" applyFont="1" applyFill="1" applyBorder="1" applyAlignment="1">
      <alignment horizontal="center" vertical="center"/>
    </xf>
    <xf numFmtId="4" fontId="17" fillId="0" borderId="53" xfId="1" applyNumberFormat="1" applyFont="1" applyFill="1" applyBorder="1" applyAlignment="1">
      <alignment vertical="center"/>
    </xf>
    <xf numFmtId="0" fontId="30" fillId="0" borderId="53" xfId="5" applyFont="1" applyBorder="1" applyAlignment="1">
      <alignment horizontal="center"/>
    </xf>
    <xf numFmtId="0" fontId="30" fillId="0" borderId="53" xfId="5" applyFont="1" applyBorder="1" applyAlignment="1">
      <alignment horizontal="left" wrapText="1" indent="1"/>
    </xf>
    <xf numFmtId="0" fontId="30" fillId="0" borderId="53" xfId="5" applyFont="1" applyBorder="1" applyAlignment="1">
      <alignment horizontal="left" indent="1"/>
    </xf>
    <xf numFmtId="0" fontId="30" fillId="0" borderId="53" xfId="5" applyFont="1" applyBorder="1" applyAlignment="1"/>
    <xf numFmtId="0" fontId="30" fillId="0" borderId="53" xfId="5" applyFont="1" applyFill="1" applyBorder="1" applyAlignment="1">
      <alignment horizontal="left" indent="1"/>
    </xf>
    <xf numFmtId="0" fontId="30" fillId="0" borderId="53" xfId="5" applyFont="1" applyFill="1" applyBorder="1" applyAlignment="1">
      <alignment horizontal="left" wrapText="1" indent="1"/>
    </xf>
    <xf numFmtId="0" fontId="30" fillId="0" borderId="13" xfId="5" applyFont="1" applyBorder="1" applyAlignment="1">
      <alignment horizontal="left" wrapText="1" indent="1"/>
    </xf>
    <xf numFmtId="0" fontId="30" fillId="0" borderId="53" xfId="5" applyNumberFormat="1" applyFont="1" applyBorder="1" applyAlignment="1">
      <alignment horizontal="center" wrapText="1"/>
    </xf>
    <xf numFmtId="0" fontId="30" fillId="0" borderId="53" xfId="2" applyFont="1" applyBorder="1" applyAlignment="1">
      <alignment horizontal="left" indent="1"/>
    </xf>
    <xf numFmtId="0" fontId="30" fillId="0" borderId="53" xfId="2" applyNumberFormat="1" applyFont="1" applyBorder="1" applyAlignment="1">
      <alignment horizontal="left" wrapText="1" indent="1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6">
    <cellStyle name="normální" xfId="0" builtinId="0"/>
    <cellStyle name="Normální 2" xfId="3"/>
    <cellStyle name="Normální 3" xfId="4"/>
    <cellStyle name="Normální 4" xfId="2"/>
    <cellStyle name="Normální 5" xfId="5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2" name="Line 1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3" name="Line 1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28</xdr:row>
      <xdr:rowOff>0</xdr:rowOff>
    </xdr:from>
    <xdr:to>
      <xdr:col>5</xdr:col>
      <xdr:colOff>552450</xdr:colOff>
      <xdr:row>28</xdr:row>
      <xdr:rowOff>0</xdr:rowOff>
    </xdr:to>
    <xdr:sp macro="" textlink="">
      <xdr:nvSpPr>
        <xdr:cNvPr id="4" name="Line 15"/>
        <xdr:cNvSpPr>
          <a:spLocks noChangeShapeType="1"/>
        </xdr:cNvSpPr>
      </xdr:nvSpPr>
      <xdr:spPr bwMode="auto">
        <a:xfrm>
          <a:off x="3276600" y="45339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28</xdr:row>
      <xdr:rowOff>0</xdr:rowOff>
    </xdr:from>
    <xdr:to>
      <xdr:col>5</xdr:col>
      <xdr:colOff>542925</xdr:colOff>
      <xdr:row>28</xdr:row>
      <xdr:rowOff>0</xdr:rowOff>
    </xdr:to>
    <xdr:sp macro="" textlink="">
      <xdr:nvSpPr>
        <xdr:cNvPr id="5" name="Line 16"/>
        <xdr:cNvSpPr>
          <a:spLocks noChangeShapeType="1"/>
        </xdr:cNvSpPr>
      </xdr:nvSpPr>
      <xdr:spPr bwMode="auto">
        <a:xfrm>
          <a:off x="3267075" y="45339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20</xdr:row>
      <xdr:rowOff>0</xdr:rowOff>
    </xdr:from>
    <xdr:to>
      <xdr:col>5</xdr:col>
      <xdr:colOff>552450</xdr:colOff>
      <xdr:row>20</xdr:row>
      <xdr:rowOff>0</xdr:rowOff>
    </xdr:to>
    <xdr:sp macro="" textlink="">
      <xdr:nvSpPr>
        <xdr:cNvPr id="6" name="Line 17"/>
        <xdr:cNvSpPr>
          <a:spLocks noChangeShapeType="1"/>
        </xdr:cNvSpPr>
      </xdr:nvSpPr>
      <xdr:spPr bwMode="auto">
        <a:xfrm>
          <a:off x="3276600" y="32385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7" name="Line 18"/>
        <xdr:cNvSpPr>
          <a:spLocks noChangeShapeType="1"/>
        </xdr:cNvSpPr>
      </xdr:nvSpPr>
      <xdr:spPr bwMode="auto">
        <a:xfrm>
          <a:off x="3267075" y="32385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20</xdr:row>
      <xdr:rowOff>0</xdr:rowOff>
    </xdr:from>
    <xdr:to>
      <xdr:col>5</xdr:col>
      <xdr:colOff>552450</xdr:colOff>
      <xdr:row>20</xdr:row>
      <xdr:rowOff>0</xdr:rowOff>
    </xdr:to>
    <xdr:sp macro="" textlink="">
      <xdr:nvSpPr>
        <xdr:cNvPr id="8" name="Line 19"/>
        <xdr:cNvSpPr>
          <a:spLocks noChangeShapeType="1"/>
        </xdr:cNvSpPr>
      </xdr:nvSpPr>
      <xdr:spPr bwMode="auto">
        <a:xfrm>
          <a:off x="5867400" y="1014698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9" name="Line 20"/>
        <xdr:cNvSpPr>
          <a:spLocks noChangeShapeType="1"/>
        </xdr:cNvSpPr>
      </xdr:nvSpPr>
      <xdr:spPr bwMode="auto">
        <a:xfrm>
          <a:off x="5857875" y="1014698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4%20%20Ubytovna%20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8%20Ubytovna%20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7%20ubytovna%20D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6%20&#250;&#269;t&#225;rn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bení"/>
      <sheetName val="410 PS"/>
    </sheetNames>
    <sheetDataSet>
      <sheetData sheetId="0">
        <row r="4">
          <cell r="C4" t="str">
            <v>SO 004 Ubytovna G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835885.63580000005</v>
          </cell>
          <cell r="F29">
            <v>1299733.9100000001</v>
          </cell>
          <cell r="G29">
            <v>0</v>
          </cell>
          <cell r="H29">
            <v>324990</v>
          </cell>
          <cell r="I29">
            <v>0</v>
          </cell>
        </row>
        <row r="36">
          <cell r="H36">
            <v>96102.879561000023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410 PS"/>
      <sheetName val="700 MaR"/>
    </sheetNames>
    <sheetDataSet>
      <sheetData sheetId="0">
        <row r="4">
          <cell r="C4" t="str">
            <v>SO 008 Ubytovna E</v>
          </cell>
        </row>
        <row r="6">
          <cell r="C6" t="str">
            <v>Sníž.energet 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2311207.7864500005</v>
          </cell>
          <cell r="F31">
            <v>4881946.4682999989</v>
          </cell>
          <cell r="G31">
            <v>0</v>
          </cell>
          <cell r="H31">
            <v>233820</v>
          </cell>
          <cell r="I31">
            <v>0</v>
          </cell>
        </row>
        <row r="37">
          <cell r="H37">
            <v>0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ZT 200"/>
      <sheetName val="410 VS+PS"/>
      <sheetName val="700 MaR"/>
    </sheetNames>
    <sheetDataSet>
      <sheetData sheetId="0">
        <row r="4">
          <cell r="C4" t="str">
            <v>SO 007 Ubytovna D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1529668.44135</v>
          </cell>
          <cell r="F31">
            <v>4079490.5483000004</v>
          </cell>
          <cell r="G31">
            <v>0</v>
          </cell>
          <cell r="H31">
            <v>506850</v>
          </cell>
          <cell r="I31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ZT 200"/>
      <sheetName val="410 PS"/>
      <sheetName val="700 MaR"/>
    </sheetNames>
    <sheetDataSet>
      <sheetData sheetId="0">
        <row r="4">
          <cell r="C4" t="str">
            <v>SO 006 Účtárna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1050068.4062000001</v>
          </cell>
          <cell r="F31">
            <v>2262345.4995799996</v>
          </cell>
          <cell r="G31">
            <v>0</v>
          </cell>
          <cell r="H31">
            <v>310175</v>
          </cell>
          <cell r="I31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8" workbookViewId="0">
      <selection activeCell="F33" sqref="F3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320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321</v>
      </c>
      <c r="D6" s="10"/>
      <c r="E6" s="10"/>
      <c r="F6" s="18"/>
      <c r="G6" s="12"/>
    </row>
    <row r="7" spans="1:57">
      <c r="A7" s="13" t="s">
        <v>8</v>
      </c>
      <c r="B7" s="15"/>
      <c r="C7" s="235"/>
      <c r="D7" s="236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35"/>
      <c r="D8" s="236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37" t="s">
        <v>319</v>
      </c>
      <c r="F11" s="238"/>
      <c r="G11" s="239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322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74" t="s">
        <v>323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40"/>
      <c r="C37" s="240"/>
      <c r="D37" s="240"/>
      <c r="E37" s="240"/>
      <c r="F37" s="240"/>
      <c r="G37" s="240"/>
      <c r="H37" t="s">
        <v>4</v>
      </c>
    </row>
    <row r="38" spans="1:8" ht="12.75" customHeight="1">
      <c r="A38" s="67"/>
      <c r="B38" s="240"/>
      <c r="C38" s="240"/>
      <c r="D38" s="240"/>
      <c r="E38" s="240"/>
      <c r="F38" s="240"/>
      <c r="G38" s="240"/>
      <c r="H38" t="s">
        <v>4</v>
      </c>
    </row>
    <row r="39" spans="1:8">
      <c r="A39" s="67"/>
      <c r="B39" s="240"/>
      <c r="C39" s="240"/>
      <c r="D39" s="240"/>
      <c r="E39" s="240"/>
      <c r="F39" s="240"/>
      <c r="G39" s="240"/>
      <c r="H39" t="s">
        <v>4</v>
      </c>
    </row>
    <row r="40" spans="1:8">
      <c r="A40" s="67"/>
      <c r="B40" s="240"/>
      <c r="C40" s="240"/>
      <c r="D40" s="240"/>
      <c r="E40" s="240"/>
      <c r="F40" s="240"/>
      <c r="G40" s="240"/>
      <c r="H40" t="s">
        <v>4</v>
      </c>
    </row>
    <row r="41" spans="1:8">
      <c r="A41" s="67"/>
      <c r="B41" s="240"/>
      <c r="C41" s="240"/>
      <c r="D41" s="240"/>
      <c r="E41" s="240"/>
      <c r="F41" s="240"/>
      <c r="G41" s="240"/>
      <c r="H41" t="s">
        <v>4</v>
      </c>
    </row>
    <row r="42" spans="1:8">
      <c r="A42" s="67"/>
      <c r="B42" s="240"/>
      <c r="C42" s="240"/>
      <c r="D42" s="240"/>
      <c r="E42" s="240"/>
      <c r="F42" s="240"/>
      <c r="G42" s="240"/>
      <c r="H42" t="s">
        <v>4</v>
      </c>
    </row>
    <row r="43" spans="1:8">
      <c r="A43" s="67"/>
      <c r="B43" s="240"/>
      <c r="C43" s="240"/>
      <c r="D43" s="240"/>
      <c r="E43" s="240"/>
      <c r="F43" s="240"/>
      <c r="G43" s="240"/>
      <c r="H43" t="s">
        <v>4</v>
      </c>
    </row>
    <row r="44" spans="1:8">
      <c r="A44" s="67"/>
      <c r="B44" s="240"/>
      <c r="C44" s="240"/>
      <c r="D44" s="240"/>
      <c r="E44" s="240"/>
      <c r="F44" s="240"/>
      <c r="G44" s="240"/>
      <c r="H44" t="s">
        <v>4</v>
      </c>
    </row>
    <row r="45" spans="1:8" ht="3" customHeight="1">
      <c r="A45" s="67"/>
      <c r="B45" s="240"/>
      <c r="C45" s="240"/>
      <c r="D45" s="240"/>
      <c r="E45" s="240"/>
      <c r="F45" s="240"/>
      <c r="G45" s="240"/>
      <c r="H45" t="s">
        <v>4</v>
      </c>
    </row>
    <row r="46" spans="1:8">
      <c r="B46" s="234"/>
      <c r="C46" s="234"/>
      <c r="D46" s="234"/>
      <c r="E46" s="234"/>
      <c r="F46" s="234"/>
      <c r="G46" s="234"/>
    </row>
    <row r="47" spans="1:8">
      <c r="B47" s="234"/>
      <c r="C47" s="234"/>
      <c r="D47" s="234"/>
      <c r="E47" s="234"/>
      <c r="F47" s="234"/>
      <c r="G47" s="234"/>
    </row>
    <row r="48" spans="1:8">
      <c r="B48" s="234"/>
      <c r="C48" s="234"/>
      <c r="D48" s="234"/>
      <c r="E48" s="234"/>
      <c r="F48" s="234"/>
      <c r="G48" s="234"/>
    </row>
    <row r="49" spans="2:7">
      <c r="B49" s="234"/>
      <c r="C49" s="234"/>
      <c r="D49" s="234"/>
      <c r="E49" s="234"/>
      <c r="F49" s="234"/>
      <c r="G49" s="234"/>
    </row>
    <row r="50" spans="2:7">
      <c r="B50" s="234"/>
      <c r="C50" s="234"/>
      <c r="D50" s="234"/>
      <c r="E50" s="234"/>
      <c r="F50" s="234"/>
      <c r="G50" s="234"/>
    </row>
    <row r="51" spans="2:7">
      <c r="B51" s="234"/>
      <c r="C51" s="234"/>
      <c r="D51" s="234"/>
      <c r="E51" s="234"/>
      <c r="F51" s="234"/>
      <c r="G51" s="234"/>
    </row>
    <row r="52" spans="2:7">
      <c r="B52" s="234"/>
      <c r="C52" s="234"/>
      <c r="D52" s="234"/>
      <c r="E52" s="234"/>
      <c r="F52" s="234"/>
      <c r="G52" s="234"/>
    </row>
    <row r="53" spans="2:7">
      <c r="B53" s="234"/>
      <c r="C53" s="234"/>
      <c r="D53" s="234"/>
      <c r="E53" s="234"/>
      <c r="F53" s="234"/>
      <c r="G53" s="234"/>
    </row>
    <row r="54" spans="2:7">
      <c r="B54" s="234"/>
      <c r="C54" s="234"/>
      <c r="D54" s="234"/>
      <c r="E54" s="234"/>
      <c r="F54" s="234"/>
      <c r="G54" s="234"/>
    </row>
    <row r="55" spans="2:7">
      <c r="B55" s="234"/>
      <c r="C55" s="234"/>
      <c r="D55" s="234"/>
      <c r="E55" s="234"/>
      <c r="F55" s="234"/>
      <c r="G55" s="23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topLeftCell="A14" workbookViewId="0">
      <selection activeCell="A36" sqref="A3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41" t="s">
        <v>5</v>
      </c>
      <c r="B1" s="242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43" t="s">
        <v>1</v>
      </c>
      <c r="B2" s="244"/>
      <c r="C2" s="74" t="str">
        <f>CONCATENATE(cisloobjektu," ",nazevobjektu)</f>
        <v xml:space="preserve"> SO 009 Ubytovna F</v>
      </c>
      <c r="D2" s="75"/>
      <c r="E2" s="76"/>
      <c r="F2" s="75"/>
      <c r="G2" s="245"/>
      <c r="H2" s="245"/>
      <c r="I2" s="246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Položky!BA11</f>
        <v>0</v>
      </c>
      <c r="F7" s="172">
        <f>Položky!BB11</f>
        <v>0</v>
      </c>
      <c r="G7" s="172">
        <f>Položky!BC11</f>
        <v>0</v>
      </c>
      <c r="H7" s="172">
        <f>Položky!BD11</f>
        <v>0</v>
      </c>
      <c r="I7" s="173">
        <f>Položky!BE11</f>
        <v>0</v>
      </c>
    </row>
    <row r="8" spans="1:9" s="11" customFormat="1">
      <c r="A8" s="170" t="str">
        <f>Položky!B12</f>
        <v>3</v>
      </c>
      <c r="B8" s="85" t="str">
        <f>Položky!C12</f>
        <v>Svislé a kompletní konstrukce</v>
      </c>
      <c r="C8" s="86"/>
      <c r="D8" s="87"/>
      <c r="E8" s="171">
        <f>Položky!BA15</f>
        <v>0</v>
      </c>
      <c r="F8" s="172">
        <f>Položky!BB15</f>
        <v>0</v>
      </c>
      <c r="G8" s="172">
        <f>Položky!BC15</f>
        <v>0</v>
      </c>
      <c r="H8" s="172">
        <f>Položky!BD15</f>
        <v>0</v>
      </c>
      <c r="I8" s="173">
        <f>Položky!BE15</f>
        <v>0</v>
      </c>
    </row>
    <row r="9" spans="1:9" s="11" customFormat="1">
      <c r="A9" s="170" t="str">
        <f>Položky!B16</f>
        <v>61</v>
      </c>
      <c r="B9" s="85" t="str">
        <f>Položky!C16</f>
        <v>Upravy povrchů vnitřní</v>
      </c>
      <c r="C9" s="86"/>
      <c r="D9" s="87"/>
      <c r="E9" s="171">
        <f>Položky!BA19</f>
        <v>0</v>
      </c>
      <c r="F9" s="172">
        <f>Položky!BB19</f>
        <v>0</v>
      </c>
      <c r="G9" s="172">
        <f>Položky!BC19</f>
        <v>0</v>
      </c>
      <c r="H9" s="172">
        <f>Položky!BD19</f>
        <v>0</v>
      </c>
      <c r="I9" s="173">
        <f>Položky!BE19</f>
        <v>0</v>
      </c>
    </row>
    <row r="10" spans="1:9" s="11" customFormat="1">
      <c r="A10" s="170" t="str">
        <f>Položky!B20</f>
        <v>62</v>
      </c>
      <c r="B10" s="85" t="str">
        <f>Položky!C20</f>
        <v>Upravy povrchů vnější</v>
      </c>
      <c r="C10" s="86"/>
      <c r="D10" s="87"/>
      <c r="E10" s="171">
        <f>Položky!BA27</f>
        <v>0</v>
      </c>
      <c r="F10" s="172">
        <f>Položky!BB27</f>
        <v>0</v>
      </c>
      <c r="G10" s="172">
        <f>Položky!BC27</f>
        <v>0</v>
      </c>
      <c r="H10" s="172">
        <f>Položky!BD27</f>
        <v>0</v>
      </c>
      <c r="I10" s="173">
        <f>Položky!BE27</f>
        <v>0</v>
      </c>
    </row>
    <row r="11" spans="1:9" s="11" customFormat="1">
      <c r="A11" s="170" t="str">
        <f>Položky!B28</f>
        <v>63</v>
      </c>
      <c r="B11" s="85" t="str">
        <f>Položky!C28</f>
        <v>Podlahy a podlahové konstrukce</v>
      </c>
      <c r="C11" s="86"/>
      <c r="D11" s="87"/>
      <c r="E11" s="171">
        <f>Položky!BA31</f>
        <v>0</v>
      </c>
      <c r="F11" s="172">
        <f>Položky!BB31</f>
        <v>0</v>
      </c>
      <c r="G11" s="172">
        <f>Položky!BC31</f>
        <v>0</v>
      </c>
      <c r="H11" s="172">
        <f>Položky!BD31</f>
        <v>0</v>
      </c>
      <c r="I11" s="173">
        <f>Položky!BE31</f>
        <v>0</v>
      </c>
    </row>
    <row r="12" spans="1:9" s="11" customFormat="1">
      <c r="A12" s="170" t="str">
        <f>Položky!B32</f>
        <v>64</v>
      </c>
      <c r="B12" s="85" t="str">
        <f>Položky!C32</f>
        <v>Výplně otvorů</v>
      </c>
      <c r="C12" s="86"/>
      <c r="D12" s="87"/>
      <c r="E12" s="171">
        <f>Položky!BA37</f>
        <v>0</v>
      </c>
      <c r="F12" s="172">
        <f>Položky!BB37</f>
        <v>0</v>
      </c>
      <c r="G12" s="172">
        <f>Položky!BC37</f>
        <v>0</v>
      </c>
      <c r="H12" s="172">
        <f>Položky!BD37</f>
        <v>0</v>
      </c>
      <c r="I12" s="173">
        <f>Položky!BE37</f>
        <v>0</v>
      </c>
    </row>
    <row r="13" spans="1:9" s="11" customFormat="1">
      <c r="A13" s="170" t="str">
        <f>Položky!B38</f>
        <v>94</v>
      </c>
      <c r="B13" s="85" t="str">
        <f>Položky!C38</f>
        <v>Lešení a stavební výtahy</v>
      </c>
      <c r="C13" s="86"/>
      <c r="D13" s="87"/>
      <c r="E13" s="171">
        <f>Položky!BA45</f>
        <v>0</v>
      </c>
      <c r="F13" s="172">
        <f>Položky!BB45</f>
        <v>0</v>
      </c>
      <c r="G13" s="172">
        <f>Položky!BC45</f>
        <v>0</v>
      </c>
      <c r="H13" s="172">
        <f>Položky!BD45</f>
        <v>0</v>
      </c>
      <c r="I13" s="173">
        <f>Položky!BE45</f>
        <v>0</v>
      </c>
    </row>
    <row r="14" spans="1:9" s="11" customFormat="1">
      <c r="A14" s="170" t="str">
        <f>Položky!B46</f>
        <v>95</v>
      </c>
      <c r="B14" s="85" t="str">
        <f>Položky!C46</f>
        <v>Dokončovací kce na pozem.stav.</v>
      </c>
      <c r="C14" s="86"/>
      <c r="D14" s="87"/>
      <c r="E14" s="171">
        <f>Položky!BA49</f>
        <v>0</v>
      </c>
      <c r="F14" s="172">
        <f>Položky!BB49</f>
        <v>0</v>
      </c>
      <c r="G14" s="172">
        <f>Položky!BC49</f>
        <v>0</v>
      </c>
      <c r="H14" s="172">
        <f>Položky!BD49</f>
        <v>0</v>
      </c>
      <c r="I14" s="173">
        <f>Položky!BE49</f>
        <v>0</v>
      </c>
    </row>
    <row r="15" spans="1:9" s="11" customFormat="1">
      <c r="A15" s="170" t="str">
        <f>Položky!B50</f>
        <v>96</v>
      </c>
      <c r="B15" s="85" t="str">
        <f>Položky!C50</f>
        <v>Bourání konstrukcí</v>
      </c>
      <c r="C15" s="86"/>
      <c r="D15" s="87"/>
      <c r="E15" s="171">
        <f>Položky!BA71</f>
        <v>0</v>
      </c>
      <c r="F15" s="172">
        <f>Položky!BB71</f>
        <v>0</v>
      </c>
      <c r="G15" s="172">
        <f>Položky!BC71</f>
        <v>0</v>
      </c>
      <c r="H15" s="172">
        <f>Položky!BD71</f>
        <v>0</v>
      </c>
      <c r="I15" s="173">
        <f>Položky!BE71</f>
        <v>0</v>
      </c>
    </row>
    <row r="16" spans="1:9" s="11" customFormat="1">
      <c r="A16" s="170" t="str">
        <f>Položky!B72</f>
        <v>99</v>
      </c>
      <c r="B16" s="85" t="str">
        <f>Položky!C72</f>
        <v>Staveništní přesun hmot</v>
      </c>
      <c r="C16" s="86"/>
      <c r="D16" s="87"/>
      <c r="E16" s="171">
        <f>Položky!BA74</f>
        <v>0</v>
      </c>
      <c r="F16" s="172">
        <f>Položky!BB74</f>
        <v>0</v>
      </c>
      <c r="G16" s="172">
        <f>Položky!BC74</f>
        <v>0</v>
      </c>
      <c r="H16" s="172">
        <f>Položky!BD74</f>
        <v>0</v>
      </c>
      <c r="I16" s="173">
        <f>Položky!BE74</f>
        <v>0</v>
      </c>
    </row>
    <row r="17" spans="1:9" s="11" customFormat="1">
      <c r="A17" s="170" t="str">
        <f>Položky!B75</f>
        <v>711</v>
      </c>
      <c r="B17" s="85" t="str">
        <f>Položky!C75</f>
        <v>Izolace proti vodě</v>
      </c>
      <c r="C17" s="86"/>
      <c r="D17" s="87"/>
      <c r="E17" s="171">
        <f>Položky!BA78</f>
        <v>0</v>
      </c>
      <c r="F17" s="172">
        <f>Položky!BB78</f>
        <v>0</v>
      </c>
      <c r="G17" s="172">
        <f>Položky!BC78</f>
        <v>0</v>
      </c>
      <c r="H17" s="172">
        <f>Položky!BD78</f>
        <v>0</v>
      </c>
      <c r="I17" s="173">
        <f>Položky!BE78</f>
        <v>0</v>
      </c>
    </row>
    <row r="18" spans="1:9" s="11" customFormat="1">
      <c r="A18" s="170" t="str">
        <f>Položky!B79</f>
        <v>712</v>
      </c>
      <c r="B18" s="85" t="str">
        <f>Položky!C79</f>
        <v>Živičné krytiny</v>
      </c>
      <c r="C18" s="86"/>
      <c r="D18" s="87"/>
      <c r="E18" s="171">
        <f>Položky!BA86</f>
        <v>0</v>
      </c>
      <c r="F18" s="172">
        <f>Položky!BB86</f>
        <v>0</v>
      </c>
      <c r="G18" s="172">
        <f>Položky!BC86</f>
        <v>0</v>
      </c>
      <c r="H18" s="172">
        <f>Položky!BD86</f>
        <v>0</v>
      </c>
      <c r="I18" s="173">
        <f>Položky!BE86</f>
        <v>0</v>
      </c>
    </row>
    <row r="19" spans="1:9" s="11" customFormat="1">
      <c r="A19" s="170" t="str">
        <f>Položky!B87</f>
        <v>713</v>
      </c>
      <c r="B19" s="85" t="str">
        <f>Položky!C87</f>
        <v>Izolace tepelné</v>
      </c>
      <c r="C19" s="86"/>
      <c r="D19" s="87"/>
      <c r="E19" s="171">
        <f>Položky!BA97</f>
        <v>0</v>
      </c>
      <c r="F19" s="172">
        <f>Položky!BB97</f>
        <v>0</v>
      </c>
      <c r="G19" s="172">
        <f>Položky!BC97</f>
        <v>0</v>
      </c>
      <c r="H19" s="172">
        <f>Položky!BD97</f>
        <v>0</v>
      </c>
      <c r="I19" s="173">
        <f>Položky!BE97</f>
        <v>0</v>
      </c>
    </row>
    <row r="20" spans="1:9" s="11" customFormat="1">
      <c r="A20" s="170" t="str">
        <f>Položky!B98</f>
        <v>721</v>
      </c>
      <c r="B20" s="85" t="str">
        <f>Položky!C98</f>
        <v>Vnitřní kanalizace</v>
      </c>
      <c r="C20" s="86"/>
      <c r="D20" s="87"/>
      <c r="E20" s="171">
        <f>Položky!BA101</f>
        <v>0</v>
      </c>
      <c r="F20" s="172">
        <f>Položky!BB101</f>
        <v>0</v>
      </c>
      <c r="G20" s="172">
        <f>Položky!BC101</f>
        <v>0</v>
      </c>
      <c r="H20" s="172">
        <f>Položky!BD101</f>
        <v>0</v>
      </c>
      <c r="I20" s="173">
        <f>Položky!BE101</f>
        <v>0</v>
      </c>
    </row>
    <row r="21" spans="1:9" s="11" customFormat="1">
      <c r="A21" s="170" t="str">
        <f>Položky!B102</f>
        <v>732</v>
      </c>
      <c r="B21" s="85" t="str">
        <f>Položky!C102</f>
        <v>Předávací stanice</v>
      </c>
      <c r="C21" s="86"/>
      <c r="D21" s="87"/>
      <c r="E21" s="171">
        <f>Položky!BA104</f>
        <v>0</v>
      </c>
      <c r="F21" s="172">
        <f>Položky!BB104</f>
        <v>0</v>
      </c>
      <c r="G21" s="172">
        <f>Položky!BC104</f>
        <v>0</v>
      </c>
      <c r="H21" s="172">
        <f>Položky!BD104</f>
        <v>0</v>
      </c>
      <c r="I21" s="173">
        <f>Položky!BE104</f>
        <v>0</v>
      </c>
    </row>
    <row r="22" spans="1:9" s="11" customFormat="1">
      <c r="A22" s="170" t="str">
        <f>Položky!B105</f>
        <v>762</v>
      </c>
      <c r="B22" s="85" t="str">
        <f>Položky!C105</f>
        <v>Konstrukce tesařské</v>
      </c>
      <c r="C22" s="86"/>
      <c r="D22" s="87"/>
      <c r="E22" s="171">
        <f>Položky!BA109</f>
        <v>0</v>
      </c>
      <c r="F22" s="172">
        <f>Položky!BB109</f>
        <v>0</v>
      </c>
      <c r="G22" s="172">
        <f>Položky!BC109</f>
        <v>0</v>
      </c>
      <c r="H22" s="172">
        <f>Položky!BD109</f>
        <v>0</v>
      </c>
      <c r="I22" s="173">
        <f>Položky!BE109</f>
        <v>0</v>
      </c>
    </row>
    <row r="23" spans="1:9" s="11" customFormat="1">
      <c r="A23" s="170" t="str">
        <f>Položky!B110</f>
        <v>764</v>
      </c>
      <c r="B23" s="85" t="str">
        <f>Položky!C110</f>
        <v>Konstrukce klempířské</v>
      </c>
      <c r="C23" s="86"/>
      <c r="D23" s="87"/>
      <c r="E23" s="171">
        <f>Položky!BA118</f>
        <v>0</v>
      </c>
      <c r="F23" s="172">
        <f>Položky!BB118</f>
        <v>0</v>
      </c>
      <c r="G23" s="172">
        <f>Položky!BC118</f>
        <v>0</v>
      </c>
      <c r="H23" s="172">
        <f>Položky!BD118</f>
        <v>0</v>
      </c>
      <c r="I23" s="173">
        <f>Položky!BE118</f>
        <v>0</v>
      </c>
    </row>
    <row r="24" spans="1:9" s="11" customFormat="1">
      <c r="A24" s="170" t="str">
        <f>Položky!B119</f>
        <v>766</v>
      </c>
      <c r="B24" s="85" t="str">
        <f>Položky!C119</f>
        <v>Konstrukce truhlářské</v>
      </c>
      <c r="C24" s="86"/>
      <c r="D24" s="87"/>
      <c r="E24" s="171">
        <f>Položky!BA126</f>
        <v>0</v>
      </c>
      <c r="F24" s="172">
        <f>Položky!BB126</f>
        <v>0</v>
      </c>
      <c r="G24" s="172">
        <f>Položky!BC126</f>
        <v>0</v>
      </c>
      <c r="H24" s="172">
        <f>Položky!BD126</f>
        <v>0</v>
      </c>
      <c r="I24" s="173">
        <f>Položky!BE126</f>
        <v>0</v>
      </c>
    </row>
    <row r="25" spans="1:9" s="11" customFormat="1">
      <c r="A25" s="170" t="str">
        <f>Položky!B127</f>
        <v>767</v>
      </c>
      <c r="B25" s="85" t="str">
        <f>Položky!C127</f>
        <v>Konstrukce zámečnické</v>
      </c>
      <c r="C25" s="86"/>
      <c r="D25" s="87"/>
      <c r="E25" s="171">
        <f>Položky!BA136</f>
        <v>0</v>
      </c>
      <c r="F25" s="172">
        <f>Položky!BB136</f>
        <v>0</v>
      </c>
      <c r="G25" s="172">
        <f>Položky!BC136</f>
        <v>0</v>
      </c>
      <c r="H25" s="172">
        <f>Položky!BD136</f>
        <v>0</v>
      </c>
      <c r="I25" s="173">
        <f>Položky!BE136</f>
        <v>0</v>
      </c>
    </row>
    <row r="26" spans="1:9" s="11" customFormat="1">
      <c r="A26" s="170" t="str">
        <f>Položky!B137</f>
        <v>776</v>
      </c>
      <c r="B26" s="85" t="str">
        <f>Položky!C137</f>
        <v>Podlahy povlakové</v>
      </c>
      <c r="C26" s="86"/>
      <c r="D26" s="87"/>
      <c r="E26" s="171">
        <f>Položky!BA141</f>
        <v>0</v>
      </c>
      <c r="F26" s="172">
        <f>Položky!BB141</f>
        <v>0</v>
      </c>
      <c r="G26" s="172">
        <f>Položky!BC141</f>
        <v>0</v>
      </c>
      <c r="H26" s="172">
        <f>Položky!BD141</f>
        <v>0</v>
      </c>
      <c r="I26" s="173">
        <f>Položky!BE141</f>
        <v>0</v>
      </c>
    </row>
    <row r="27" spans="1:9" s="11" customFormat="1">
      <c r="A27" s="170" t="str">
        <f>Položky!B142</f>
        <v>777</v>
      </c>
      <c r="B27" s="85" t="str">
        <f>Položky!C142</f>
        <v>Podlahy ze syntetických hmot</v>
      </c>
      <c r="C27" s="86"/>
      <c r="D27" s="87"/>
      <c r="E27" s="171">
        <f>Položky!BA145</f>
        <v>0</v>
      </c>
      <c r="F27" s="172">
        <f>Položky!BB145</f>
        <v>0</v>
      </c>
      <c r="G27" s="172">
        <f>Položky!BC145</f>
        <v>0</v>
      </c>
      <c r="H27" s="172">
        <f>Položky!BD145</f>
        <v>0</v>
      </c>
      <c r="I27" s="173">
        <f>Položky!BE145</f>
        <v>0</v>
      </c>
    </row>
    <row r="28" spans="1:9" s="11" customFormat="1">
      <c r="A28" s="170" t="str">
        <f>Položky!B146</f>
        <v>784</v>
      </c>
      <c r="B28" s="85" t="str">
        <f>Položky!C146</f>
        <v>Malby</v>
      </c>
      <c r="C28" s="86"/>
      <c r="D28" s="87"/>
      <c r="E28" s="171">
        <f>Položky!BA149</f>
        <v>0</v>
      </c>
      <c r="F28" s="172">
        <f>Položky!BB149</f>
        <v>0</v>
      </c>
      <c r="G28" s="172">
        <f>Položky!BC149</f>
        <v>0</v>
      </c>
      <c r="H28" s="172">
        <f>Položky!BD149</f>
        <v>0</v>
      </c>
      <c r="I28" s="173">
        <f>Položky!BE149</f>
        <v>0</v>
      </c>
    </row>
    <row r="29" spans="1:9" s="11" customFormat="1">
      <c r="A29" s="170" t="str">
        <f>Položky!B150</f>
        <v>M21</v>
      </c>
      <c r="B29" s="85" t="str">
        <f>Položky!C150</f>
        <v>Elektromontáže</v>
      </c>
      <c r="C29" s="86"/>
      <c r="D29" s="87"/>
      <c r="E29" s="171">
        <f>Položky!BA152</f>
        <v>0</v>
      </c>
      <c r="F29" s="172">
        <f>Položky!BB152</f>
        <v>0</v>
      </c>
      <c r="G29" s="172">
        <f>Položky!BC152</f>
        <v>0</v>
      </c>
      <c r="H29" s="172">
        <f>Položky!BD152</f>
        <v>0</v>
      </c>
      <c r="I29" s="173">
        <f>Položky!BE152</f>
        <v>0</v>
      </c>
    </row>
    <row r="30" spans="1:9" s="11" customFormat="1" ht="13.5" thickBot="1">
      <c r="A30" s="170" t="str">
        <f>Položky!B153</f>
        <v>M36</v>
      </c>
      <c r="B30" s="85" t="str">
        <f>Položky!C153</f>
        <v>Montáže měřících a regul.zaříz</v>
      </c>
      <c r="C30" s="86"/>
      <c r="D30" s="87"/>
      <c r="E30" s="171">
        <f>Položky!BA155</f>
        <v>0</v>
      </c>
      <c r="F30" s="172">
        <f>Položky!BB155</f>
        <v>0</v>
      </c>
      <c r="G30" s="172">
        <f>Položky!BC155</f>
        <v>0</v>
      </c>
      <c r="H30" s="172">
        <f>Položky!BD155</f>
        <v>0</v>
      </c>
      <c r="I30" s="173">
        <f>Položky!BE155</f>
        <v>0</v>
      </c>
    </row>
    <row r="31" spans="1:9" s="93" customFormat="1" ht="13.5" thickBot="1">
      <c r="A31" s="88"/>
      <c r="B31" s="80" t="s">
        <v>50</v>
      </c>
      <c r="C31" s="80"/>
      <c r="D31" s="89"/>
      <c r="E31" s="90">
        <f>SUM(E7:E30)</f>
        <v>0</v>
      </c>
      <c r="F31" s="91">
        <f>SUM(F7:F30)</f>
        <v>0</v>
      </c>
      <c r="G31" s="91">
        <f>SUM(G7:G30)</f>
        <v>0</v>
      </c>
      <c r="H31" s="91">
        <f>SUM(H7:H30)</f>
        <v>0</v>
      </c>
      <c r="I31" s="92">
        <f>SUM(I7:I30)</f>
        <v>0</v>
      </c>
    </row>
    <row r="32" spans="1:9">
      <c r="A32" s="86"/>
      <c r="B32" s="86"/>
      <c r="C32" s="86"/>
      <c r="D32" s="86"/>
      <c r="E32" s="86"/>
      <c r="F32" s="86"/>
      <c r="G32" s="86"/>
      <c r="H32" s="86"/>
      <c r="I32" s="86"/>
    </row>
    <row r="33" spans="1:57" ht="19.5" customHeight="1">
      <c r="A33" s="94" t="s">
        <v>51</v>
      </c>
      <c r="B33" s="94"/>
      <c r="C33" s="94"/>
      <c r="D33" s="94"/>
      <c r="E33" s="94"/>
      <c r="F33" s="94"/>
      <c r="G33" s="95"/>
      <c r="H33" s="94"/>
      <c r="I33" s="94"/>
      <c r="BA33" s="30"/>
      <c r="BB33" s="30"/>
      <c r="BC33" s="30"/>
      <c r="BD33" s="30"/>
      <c r="BE33" s="30"/>
    </row>
    <row r="34" spans="1:57" ht="13.5" thickBot="1">
      <c r="A34" s="96"/>
      <c r="B34" s="96"/>
      <c r="C34" s="96"/>
      <c r="D34" s="96"/>
      <c r="E34" s="96"/>
      <c r="F34" s="96"/>
      <c r="G34" s="96"/>
      <c r="H34" s="96"/>
      <c r="I34" s="96"/>
    </row>
    <row r="35" spans="1:57">
      <c r="A35" s="97" t="s">
        <v>52</v>
      </c>
      <c r="B35" s="98"/>
      <c r="C35" s="98"/>
      <c r="D35" s="99"/>
      <c r="E35" s="100" t="s">
        <v>53</v>
      </c>
      <c r="F35" s="101" t="s">
        <v>54</v>
      </c>
      <c r="G35" s="102" t="s">
        <v>55</v>
      </c>
      <c r="H35" s="103"/>
      <c r="I35" s="104" t="s">
        <v>53</v>
      </c>
    </row>
    <row r="36" spans="1:57">
      <c r="A36" s="105"/>
      <c r="B36" s="106"/>
      <c r="C36" s="106"/>
      <c r="D36" s="107"/>
      <c r="E36" s="108"/>
      <c r="F36" s="109"/>
      <c r="G36" s="110">
        <f>CHOOSE(BA36+1,HSV+PSV,HSV+PSV+Mont,HSV+PSV+Dodavka+Mont,HSV,PSV,Mont,Dodavka,Mont+Dodavka,0)</f>
        <v>0</v>
      </c>
      <c r="H36" s="111"/>
      <c r="I36" s="112">
        <f>E36+F36*G36/100</f>
        <v>0</v>
      </c>
      <c r="BA36">
        <v>8</v>
      </c>
    </row>
    <row r="37" spans="1:57" ht="13.5" thickBot="1">
      <c r="A37" s="113"/>
      <c r="B37" s="114" t="s">
        <v>56</v>
      </c>
      <c r="C37" s="115"/>
      <c r="D37" s="116"/>
      <c r="E37" s="117"/>
      <c r="F37" s="118"/>
      <c r="G37" s="118"/>
      <c r="H37" s="247">
        <f>SUM(H36:H36)</f>
        <v>0</v>
      </c>
      <c r="I37" s="248"/>
    </row>
    <row r="38" spans="1:57">
      <c r="A38" s="96"/>
      <c r="B38" s="96"/>
      <c r="C38" s="96"/>
      <c r="D38" s="96"/>
      <c r="E38" s="96"/>
      <c r="F38" s="96"/>
      <c r="G38" s="96"/>
      <c r="H38" s="96"/>
      <c r="I38" s="96"/>
    </row>
    <row r="39" spans="1:57">
      <c r="B39" s="93"/>
      <c r="F39" s="119"/>
      <c r="G39" s="120"/>
      <c r="H39" s="120"/>
      <c r="I39" s="121"/>
    </row>
    <row r="40" spans="1:57">
      <c r="F40" s="119"/>
      <c r="G40" s="120"/>
      <c r="H40" s="120"/>
      <c r="I40" s="121"/>
    </row>
    <row r="41" spans="1:57">
      <c r="F41" s="119"/>
      <c r="G41" s="120"/>
      <c r="H41" s="120"/>
      <c r="I41" s="121"/>
    </row>
    <row r="42" spans="1:57">
      <c r="F42" s="119"/>
      <c r="G42" s="120"/>
      <c r="H42" s="120"/>
      <c r="I42" s="121"/>
    </row>
    <row r="43" spans="1:57">
      <c r="F43" s="119"/>
      <c r="G43" s="120"/>
      <c r="H43" s="120"/>
      <c r="I43" s="121"/>
    </row>
    <row r="44" spans="1:57">
      <c r="F44" s="119"/>
      <c r="G44" s="120"/>
      <c r="H44" s="120"/>
      <c r="I44" s="121"/>
    </row>
    <row r="45" spans="1:57">
      <c r="F45" s="119"/>
      <c r="G45" s="120"/>
      <c r="H45" s="120"/>
      <c r="I45" s="121"/>
    </row>
    <row r="46" spans="1:57">
      <c r="F46" s="119"/>
      <c r="G46" s="120"/>
      <c r="H46" s="120"/>
      <c r="I46" s="121"/>
    </row>
    <row r="47" spans="1:57">
      <c r="F47" s="119"/>
      <c r="G47" s="120"/>
      <c r="H47" s="120"/>
      <c r="I47" s="121"/>
    </row>
    <row r="48" spans="1:57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  <row r="77" spans="6:9">
      <c r="F77" s="119"/>
      <c r="G77" s="120"/>
      <c r="H77" s="120"/>
      <c r="I77" s="121"/>
    </row>
    <row r="78" spans="6:9">
      <c r="F78" s="119"/>
      <c r="G78" s="120"/>
      <c r="H78" s="120"/>
      <c r="I78" s="121"/>
    </row>
    <row r="79" spans="6:9">
      <c r="F79" s="119"/>
      <c r="G79" s="120"/>
      <c r="H79" s="120"/>
      <c r="I79" s="121"/>
    </row>
    <row r="80" spans="6:9">
      <c r="F80" s="119"/>
      <c r="G80" s="120"/>
      <c r="H80" s="120"/>
      <c r="I80" s="121"/>
    </row>
    <row r="81" spans="6:9">
      <c r="F81" s="119"/>
      <c r="G81" s="120"/>
      <c r="H81" s="120"/>
      <c r="I81" s="121"/>
    </row>
    <row r="82" spans="6:9">
      <c r="F82" s="119"/>
      <c r="G82" s="120"/>
      <c r="H82" s="120"/>
      <c r="I82" s="121"/>
    </row>
    <row r="83" spans="6:9">
      <c r="F83" s="119"/>
      <c r="G83" s="120"/>
      <c r="H83" s="120"/>
      <c r="I83" s="121"/>
    </row>
    <row r="84" spans="6:9">
      <c r="F84" s="119"/>
      <c r="G84" s="120"/>
      <c r="H84" s="120"/>
      <c r="I84" s="121"/>
    </row>
    <row r="85" spans="6:9">
      <c r="F85" s="119"/>
      <c r="G85" s="120"/>
      <c r="H85" s="120"/>
      <c r="I85" s="121"/>
    </row>
    <row r="86" spans="6:9">
      <c r="F86" s="119"/>
      <c r="G86" s="120"/>
      <c r="H86" s="120"/>
      <c r="I86" s="121"/>
    </row>
    <row r="87" spans="6:9">
      <c r="F87" s="119"/>
      <c r="G87" s="120"/>
      <c r="H87" s="120"/>
      <c r="I87" s="121"/>
    </row>
    <row r="88" spans="6:9">
      <c r="F88" s="119"/>
      <c r="G88" s="120"/>
      <c r="H88" s="120"/>
      <c r="I88" s="121"/>
    </row>
  </sheetData>
  <mergeCells count="4">
    <mergeCell ref="A1:B1"/>
    <mergeCell ref="A2:B2"/>
    <mergeCell ref="G2:I2"/>
    <mergeCell ref="H37:I3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8"/>
  <sheetViews>
    <sheetView showGridLines="0" showZeros="0" tabSelected="1" zoomScaleNormal="100" workbookViewId="0">
      <selection activeCell="C22" sqref="C22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249" t="s">
        <v>57</v>
      </c>
      <c r="B1" s="249"/>
      <c r="C1" s="249"/>
      <c r="D1" s="249"/>
      <c r="E1" s="249"/>
      <c r="F1" s="249"/>
      <c r="G1" s="249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50" t="s">
        <v>5</v>
      </c>
      <c r="B3" s="251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Rekapitulace!H1</f>
        <v>0</v>
      </c>
      <c r="G3" s="131"/>
    </row>
    <row r="4" spans="1:104" ht="13.5" thickBot="1">
      <c r="A4" s="252" t="s">
        <v>1</v>
      </c>
      <c r="B4" s="253"/>
      <c r="C4" s="132" t="str">
        <f>CONCATENATE(cisloobjektu," ",nazevobjektu)</f>
        <v xml:space="preserve"> SO 009 Ubytovna F</v>
      </c>
      <c r="D4" s="133"/>
      <c r="E4" s="254"/>
      <c r="F4" s="254"/>
      <c r="G4" s="255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50">
        <v>1</v>
      </c>
      <c r="B8" s="151" t="s">
        <v>70</v>
      </c>
      <c r="C8" s="152" t="s">
        <v>71</v>
      </c>
      <c r="D8" s="153" t="s">
        <v>72</v>
      </c>
      <c r="E8" s="154">
        <v>38.46</v>
      </c>
      <c r="F8" s="154"/>
      <c r="G8" s="155">
        <f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>
      <c r="A9" s="150">
        <v>2</v>
      </c>
      <c r="B9" s="151" t="s">
        <v>73</v>
      </c>
      <c r="C9" s="152" t="s">
        <v>74</v>
      </c>
      <c r="D9" s="153" t="s">
        <v>72</v>
      </c>
      <c r="E9" s="154">
        <v>38.46</v>
      </c>
      <c r="F9" s="154"/>
      <c r="G9" s="155">
        <f>E9*F9</f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>IF(AZ9=1,G9,0)</f>
        <v>0</v>
      </c>
      <c r="BB9" s="122">
        <f>IF(AZ9=2,G9,0)</f>
        <v>0</v>
      </c>
      <c r="BC9" s="122">
        <f>IF(AZ9=3,G9,0)</f>
        <v>0</v>
      </c>
      <c r="BD9" s="122">
        <f>IF(AZ9=4,G9,0)</f>
        <v>0</v>
      </c>
      <c r="BE9" s="122">
        <f>IF(AZ9=5,G9,0)</f>
        <v>0</v>
      </c>
      <c r="CZ9" s="122">
        <v>0</v>
      </c>
    </row>
    <row r="10" spans="1:104">
      <c r="A10" s="150">
        <v>3</v>
      </c>
      <c r="B10" s="151" t="s">
        <v>75</v>
      </c>
      <c r="C10" s="152" t="s">
        <v>76</v>
      </c>
      <c r="D10" s="153" t="s">
        <v>72</v>
      </c>
      <c r="E10" s="154">
        <v>38.46</v>
      </c>
      <c r="F10" s="154"/>
      <c r="G10" s="155">
        <f>E10*F10</f>
        <v>0</v>
      </c>
      <c r="O10" s="149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>IF(AZ10=1,G10,0)</f>
        <v>0</v>
      </c>
      <c r="BB10" s="122">
        <f>IF(AZ10=2,G10,0)</f>
        <v>0</v>
      </c>
      <c r="BC10" s="122">
        <f>IF(AZ10=3,G10,0)</f>
        <v>0</v>
      </c>
      <c r="BD10" s="122">
        <f>IF(AZ10=4,G10,0)</f>
        <v>0</v>
      </c>
      <c r="BE10" s="122">
        <f>IF(AZ10=5,G10,0)</f>
        <v>0</v>
      </c>
      <c r="CZ10" s="122">
        <v>0</v>
      </c>
    </row>
    <row r="11" spans="1:104">
      <c r="A11" s="156"/>
      <c r="B11" s="157" t="s">
        <v>69</v>
      </c>
      <c r="C11" s="158" t="str">
        <f>CONCATENATE(B7," ",C7)</f>
        <v>1 Zemní práce</v>
      </c>
      <c r="D11" s="156"/>
      <c r="E11" s="159"/>
      <c r="F11" s="159"/>
      <c r="G11" s="160">
        <f>SUM(G7:G10)</f>
        <v>0</v>
      </c>
      <c r="O11" s="149">
        <v>4</v>
      </c>
      <c r="BA11" s="161">
        <f>SUM(BA7:BA10)</f>
        <v>0</v>
      </c>
      <c r="BB11" s="161">
        <f>SUM(BB7:BB10)</f>
        <v>0</v>
      </c>
      <c r="BC11" s="161">
        <f>SUM(BC7:BC10)</f>
        <v>0</v>
      </c>
      <c r="BD11" s="161">
        <f>SUM(BD7:BD10)</f>
        <v>0</v>
      </c>
      <c r="BE11" s="161">
        <f>SUM(BE7:BE10)</f>
        <v>0</v>
      </c>
    </row>
    <row r="12" spans="1:104">
      <c r="A12" s="142" t="s">
        <v>65</v>
      </c>
      <c r="B12" s="143" t="s">
        <v>77</v>
      </c>
      <c r="C12" s="144" t="s">
        <v>78</v>
      </c>
      <c r="D12" s="145"/>
      <c r="E12" s="146"/>
      <c r="F12" s="146"/>
      <c r="G12" s="147"/>
      <c r="H12" s="148"/>
      <c r="I12" s="148"/>
      <c r="O12" s="149">
        <v>1</v>
      </c>
    </row>
    <row r="13" spans="1:104" ht="22.5">
      <c r="A13" s="150">
        <v>4</v>
      </c>
      <c r="B13" s="151" t="s">
        <v>79</v>
      </c>
      <c r="C13" s="152" t="s">
        <v>446</v>
      </c>
      <c r="D13" s="153" t="s">
        <v>80</v>
      </c>
      <c r="E13" s="154">
        <v>83.22</v>
      </c>
      <c r="F13" s="154"/>
      <c r="G13" s="155">
        <f>E13*F13</f>
        <v>0</v>
      </c>
      <c r="O13" s="149">
        <v>2</v>
      </c>
      <c r="AA13" s="122">
        <v>12</v>
      </c>
      <c r="AB13" s="122">
        <v>0</v>
      </c>
      <c r="AC13" s="122">
        <v>4</v>
      </c>
      <c r="AZ13" s="122">
        <v>1</v>
      </c>
      <c r="BA13" s="122">
        <f>IF(AZ13=1,G13,0)</f>
        <v>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0.20566000000000001</v>
      </c>
    </row>
    <row r="14" spans="1:104" ht="22.5">
      <c r="A14" s="150">
        <v>5</v>
      </c>
      <c r="B14" s="151" t="s">
        <v>81</v>
      </c>
      <c r="C14" s="152" t="s">
        <v>447</v>
      </c>
      <c r="D14" s="153" t="s">
        <v>82</v>
      </c>
      <c r="E14" s="154">
        <v>1.8</v>
      </c>
      <c r="F14" s="154"/>
      <c r="G14" s="155">
        <f>E14*F14</f>
        <v>0</v>
      </c>
      <c r="O14" s="149">
        <v>2</v>
      </c>
      <c r="AA14" s="122">
        <v>12</v>
      </c>
      <c r="AB14" s="122">
        <v>0</v>
      </c>
      <c r="AC14" s="122">
        <v>5</v>
      </c>
      <c r="AZ14" s="122">
        <v>1</v>
      </c>
      <c r="BA14" s="122">
        <f>IF(AZ14=1,G14,0)</f>
        <v>0</v>
      </c>
      <c r="BB14" s="122">
        <f>IF(AZ14=2,G14,0)</f>
        <v>0</v>
      </c>
      <c r="BC14" s="122">
        <f>IF(AZ14=3,G14,0)</f>
        <v>0</v>
      </c>
      <c r="BD14" s="122">
        <f>IF(AZ14=4,G14,0)</f>
        <v>0</v>
      </c>
      <c r="BE14" s="122">
        <f>IF(AZ14=5,G14,0)</f>
        <v>0</v>
      </c>
      <c r="CZ14" s="122">
        <v>5.3150000000000003E-2</v>
      </c>
    </row>
    <row r="15" spans="1:104">
      <c r="A15" s="156"/>
      <c r="B15" s="157" t="s">
        <v>69</v>
      </c>
      <c r="C15" s="158" t="str">
        <f>CONCATENATE(B12," ",C12)</f>
        <v>3 Svislé a kompletní konstrukce</v>
      </c>
      <c r="D15" s="156"/>
      <c r="E15" s="159"/>
      <c r="F15" s="159"/>
      <c r="G15" s="160">
        <f>SUM(G12:G14)</f>
        <v>0</v>
      </c>
      <c r="O15" s="149">
        <v>4</v>
      </c>
      <c r="BA15" s="161">
        <f>SUM(BA12:BA14)</f>
        <v>0</v>
      </c>
      <c r="BB15" s="161">
        <f>SUM(BB12:BB14)</f>
        <v>0</v>
      </c>
      <c r="BC15" s="161">
        <f>SUM(BC12:BC14)</f>
        <v>0</v>
      </c>
      <c r="BD15" s="161">
        <f>SUM(BD12:BD14)</f>
        <v>0</v>
      </c>
      <c r="BE15" s="161">
        <f>SUM(BE12:BE14)</f>
        <v>0</v>
      </c>
    </row>
    <row r="16" spans="1:104">
      <c r="A16" s="142" t="s">
        <v>65</v>
      </c>
      <c r="B16" s="143" t="s">
        <v>83</v>
      </c>
      <c r="C16" s="144" t="s">
        <v>84</v>
      </c>
      <c r="D16" s="145"/>
      <c r="E16" s="146"/>
      <c r="F16" s="146"/>
      <c r="G16" s="147"/>
      <c r="H16" s="148"/>
      <c r="I16" s="148"/>
      <c r="O16" s="149">
        <v>1</v>
      </c>
    </row>
    <row r="17" spans="1:104">
      <c r="A17" s="150">
        <v>6</v>
      </c>
      <c r="B17" s="151" t="s">
        <v>85</v>
      </c>
      <c r="C17" s="152" t="s">
        <v>86</v>
      </c>
      <c r="D17" s="153" t="s">
        <v>82</v>
      </c>
      <c r="E17" s="154">
        <v>1.98</v>
      </c>
      <c r="F17" s="154"/>
      <c r="G17" s="155">
        <f>E17*F17</f>
        <v>0</v>
      </c>
      <c r="O17" s="149">
        <v>2</v>
      </c>
      <c r="AA17" s="122">
        <v>12</v>
      </c>
      <c r="AB17" s="122">
        <v>0</v>
      </c>
      <c r="AC17" s="122">
        <v>6</v>
      </c>
      <c r="AZ17" s="122">
        <v>1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3.1539999999999999E-2</v>
      </c>
    </row>
    <row r="18" spans="1:104">
      <c r="A18" s="150">
        <v>7</v>
      </c>
      <c r="B18" s="151" t="s">
        <v>87</v>
      </c>
      <c r="C18" s="152" t="s">
        <v>88</v>
      </c>
      <c r="D18" s="153" t="s">
        <v>82</v>
      </c>
      <c r="E18" s="154">
        <v>15.058</v>
      </c>
      <c r="F18" s="154"/>
      <c r="G18" s="155">
        <f>E18*F18</f>
        <v>0</v>
      </c>
      <c r="O18" s="149">
        <v>2</v>
      </c>
      <c r="AA18" s="122">
        <v>12</v>
      </c>
      <c r="AB18" s="122">
        <v>0</v>
      </c>
      <c r="AC18" s="122">
        <v>7</v>
      </c>
      <c r="AZ18" s="122">
        <v>1</v>
      </c>
      <c r="BA18" s="122">
        <f>IF(AZ18=1,G18,0)</f>
        <v>0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2.8459999999999999E-2</v>
      </c>
    </row>
    <row r="19" spans="1:104">
      <c r="A19" s="156"/>
      <c r="B19" s="157" t="s">
        <v>69</v>
      </c>
      <c r="C19" s="158" t="str">
        <f>CONCATENATE(B16," ",C16)</f>
        <v>61 Upravy povrchů vnitřní</v>
      </c>
      <c r="D19" s="156"/>
      <c r="E19" s="159"/>
      <c r="F19" s="159"/>
      <c r="G19" s="160">
        <f>SUM(G16:G18)</f>
        <v>0</v>
      </c>
      <c r="O19" s="149">
        <v>4</v>
      </c>
      <c r="BA19" s="161">
        <f>SUM(BA16:BA18)</f>
        <v>0</v>
      </c>
      <c r="BB19" s="161">
        <f>SUM(BB16:BB18)</f>
        <v>0</v>
      </c>
      <c r="BC19" s="161">
        <f>SUM(BC16:BC18)</f>
        <v>0</v>
      </c>
      <c r="BD19" s="161">
        <f>SUM(BD16:BD18)</f>
        <v>0</v>
      </c>
      <c r="BE19" s="161">
        <f>SUM(BE16:BE18)</f>
        <v>0</v>
      </c>
    </row>
    <row r="20" spans="1:104">
      <c r="A20" s="142" t="s">
        <v>65</v>
      </c>
      <c r="B20" s="143" t="s">
        <v>89</v>
      </c>
      <c r="C20" s="144" t="s">
        <v>90</v>
      </c>
      <c r="D20" s="145"/>
      <c r="E20" s="146"/>
      <c r="F20" s="146"/>
      <c r="G20" s="147"/>
      <c r="H20" s="148"/>
      <c r="I20" s="148"/>
      <c r="O20" s="149">
        <v>1</v>
      </c>
    </row>
    <row r="21" spans="1:104" ht="22.5">
      <c r="A21" s="150">
        <v>8</v>
      </c>
      <c r="B21" s="151" t="s">
        <v>91</v>
      </c>
      <c r="C21" s="152" t="s">
        <v>448</v>
      </c>
      <c r="D21" s="153" t="s">
        <v>82</v>
      </c>
      <c r="E21" s="154">
        <v>52.18</v>
      </c>
      <c r="F21" s="154"/>
      <c r="G21" s="155">
        <f t="shared" ref="G21:G26" si="0">E21*F21</f>
        <v>0</v>
      </c>
      <c r="O21" s="149">
        <v>2</v>
      </c>
      <c r="AA21" s="122">
        <v>12</v>
      </c>
      <c r="AB21" s="122">
        <v>0</v>
      </c>
      <c r="AC21" s="122">
        <v>8</v>
      </c>
      <c r="AZ21" s="122">
        <v>1</v>
      </c>
      <c r="BA21" s="122">
        <f t="shared" ref="BA21:BA26" si="1">IF(AZ21=1,G21,0)</f>
        <v>0</v>
      </c>
      <c r="BB21" s="122">
        <f t="shared" ref="BB21:BB26" si="2">IF(AZ21=2,G21,0)</f>
        <v>0</v>
      </c>
      <c r="BC21" s="122">
        <f t="shared" ref="BC21:BC26" si="3">IF(AZ21=3,G21,0)</f>
        <v>0</v>
      </c>
      <c r="BD21" s="122">
        <f t="shared" ref="BD21:BD26" si="4">IF(AZ21=4,G21,0)</f>
        <v>0</v>
      </c>
      <c r="BE21" s="122">
        <f t="shared" ref="BE21:BE26" si="5">IF(AZ21=5,G21,0)</f>
        <v>0</v>
      </c>
      <c r="CZ21" s="122">
        <v>1.5559999999999999E-2</v>
      </c>
    </row>
    <row r="22" spans="1:104" ht="22.5">
      <c r="A22" s="150">
        <v>9</v>
      </c>
      <c r="B22" s="151" t="s">
        <v>92</v>
      </c>
      <c r="C22" s="152" t="s">
        <v>324</v>
      </c>
      <c r="D22" s="153" t="s">
        <v>82</v>
      </c>
      <c r="E22" s="154">
        <v>143.33600000000001</v>
      </c>
      <c r="F22" s="154"/>
      <c r="G22" s="155">
        <f t="shared" si="0"/>
        <v>0</v>
      </c>
      <c r="O22" s="149">
        <v>2</v>
      </c>
      <c r="AA22" s="122">
        <v>12</v>
      </c>
      <c r="AB22" s="122">
        <v>0</v>
      </c>
      <c r="AC22" s="122">
        <v>9</v>
      </c>
      <c r="AZ22" s="122">
        <v>1</v>
      </c>
      <c r="BA22" s="122">
        <f t="shared" si="1"/>
        <v>0</v>
      </c>
      <c r="BB22" s="122">
        <f t="shared" si="2"/>
        <v>0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CZ22" s="122">
        <v>1.0919999999999999E-2</v>
      </c>
    </row>
    <row r="23" spans="1:104" ht="22.5">
      <c r="A23" s="150">
        <v>10</v>
      </c>
      <c r="B23" s="151" t="s">
        <v>93</v>
      </c>
      <c r="C23" s="152" t="s">
        <v>325</v>
      </c>
      <c r="D23" s="153" t="s">
        <v>82</v>
      </c>
      <c r="E23" s="154">
        <v>860.91</v>
      </c>
      <c r="F23" s="154"/>
      <c r="G23" s="155">
        <f t="shared" si="0"/>
        <v>0</v>
      </c>
      <c r="O23" s="149">
        <v>2</v>
      </c>
      <c r="AA23" s="122">
        <v>12</v>
      </c>
      <c r="AB23" s="122">
        <v>0</v>
      </c>
      <c r="AC23" s="122">
        <v>10</v>
      </c>
      <c r="AZ23" s="122">
        <v>1</v>
      </c>
      <c r="BA23" s="122">
        <f t="shared" si="1"/>
        <v>0</v>
      </c>
      <c r="BB23" s="122">
        <f t="shared" si="2"/>
        <v>0</v>
      </c>
      <c r="BC23" s="122">
        <f t="shared" si="3"/>
        <v>0</v>
      </c>
      <c r="BD23" s="122">
        <f t="shared" si="4"/>
        <v>0</v>
      </c>
      <c r="BE23" s="122">
        <f t="shared" si="5"/>
        <v>0</v>
      </c>
      <c r="CZ23" s="122">
        <v>1.2489999999999999E-2</v>
      </c>
    </row>
    <row r="24" spans="1:104" ht="22.5">
      <c r="A24" s="150">
        <v>11</v>
      </c>
      <c r="B24" s="151" t="s">
        <v>94</v>
      </c>
      <c r="C24" s="152" t="s">
        <v>326</v>
      </c>
      <c r="D24" s="153" t="s">
        <v>82</v>
      </c>
      <c r="E24" s="154">
        <v>18.128</v>
      </c>
      <c r="F24" s="154"/>
      <c r="G24" s="155">
        <f t="shared" si="0"/>
        <v>0</v>
      </c>
      <c r="O24" s="149">
        <v>2</v>
      </c>
      <c r="AA24" s="122">
        <v>12</v>
      </c>
      <c r="AB24" s="122">
        <v>0</v>
      </c>
      <c r="AC24" s="122">
        <v>11</v>
      </c>
      <c r="AZ24" s="122">
        <v>1</v>
      </c>
      <c r="BA24" s="122">
        <f t="shared" si="1"/>
        <v>0</v>
      </c>
      <c r="BB24" s="122">
        <f t="shared" si="2"/>
        <v>0</v>
      </c>
      <c r="BC24" s="122">
        <f t="shared" si="3"/>
        <v>0</v>
      </c>
      <c r="BD24" s="122">
        <f t="shared" si="4"/>
        <v>0</v>
      </c>
      <c r="BE24" s="122">
        <f t="shared" si="5"/>
        <v>0</v>
      </c>
      <c r="CZ24" s="122">
        <v>1.2489999999999999E-2</v>
      </c>
    </row>
    <row r="25" spans="1:104">
      <c r="A25" s="150">
        <v>12</v>
      </c>
      <c r="B25" s="151" t="s">
        <v>95</v>
      </c>
      <c r="C25" s="152" t="s">
        <v>96</v>
      </c>
      <c r="D25" s="153" t="s">
        <v>82</v>
      </c>
      <c r="E25" s="154">
        <v>1074.556</v>
      </c>
      <c r="F25" s="154"/>
      <c r="G25" s="155">
        <f t="shared" si="0"/>
        <v>0</v>
      </c>
      <c r="O25" s="149">
        <v>2</v>
      </c>
      <c r="AA25" s="122">
        <v>12</v>
      </c>
      <c r="AB25" s="122">
        <v>0</v>
      </c>
      <c r="AC25" s="122">
        <v>12</v>
      </c>
      <c r="AZ25" s="122">
        <v>1</v>
      </c>
      <c r="BA25" s="122">
        <f t="shared" si="1"/>
        <v>0</v>
      </c>
      <c r="BB25" s="122">
        <f t="shared" si="2"/>
        <v>0</v>
      </c>
      <c r="BC25" s="122">
        <f t="shared" si="3"/>
        <v>0</v>
      </c>
      <c r="BD25" s="122">
        <f t="shared" si="4"/>
        <v>0</v>
      </c>
      <c r="BE25" s="122">
        <f t="shared" si="5"/>
        <v>0</v>
      </c>
      <c r="CZ25" s="122">
        <v>2.0000000000000002E-5</v>
      </c>
    </row>
    <row r="26" spans="1:104">
      <c r="A26" s="150">
        <v>13</v>
      </c>
      <c r="B26" s="151" t="s">
        <v>97</v>
      </c>
      <c r="C26" s="152" t="s">
        <v>98</v>
      </c>
      <c r="D26" s="153" t="s">
        <v>82</v>
      </c>
      <c r="E26" s="154">
        <v>161.18340000000001</v>
      </c>
      <c r="F26" s="154"/>
      <c r="G26" s="155">
        <f t="shared" si="0"/>
        <v>0</v>
      </c>
      <c r="O26" s="149">
        <v>2</v>
      </c>
      <c r="AA26" s="122">
        <v>12</v>
      </c>
      <c r="AB26" s="122">
        <v>0</v>
      </c>
      <c r="AC26" s="122">
        <v>13</v>
      </c>
      <c r="AZ26" s="122">
        <v>1</v>
      </c>
      <c r="BA26" s="122">
        <f t="shared" si="1"/>
        <v>0</v>
      </c>
      <c r="BB26" s="122">
        <f t="shared" si="2"/>
        <v>0</v>
      </c>
      <c r="BC26" s="122">
        <f t="shared" si="3"/>
        <v>0</v>
      </c>
      <c r="BD26" s="122">
        <f t="shared" si="4"/>
        <v>0</v>
      </c>
      <c r="BE26" s="122">
        <f t="shared" si="5"/>
        <v>0</v>
      </c>
      <c r="CZ26" s="122">
        <v>4.6170000000000003E-2</v>
      </c>
    </row>
    <row r="27" spans="1:104">
      <c r="A27" s="156"/>
      <c r="B27" s="157" t="s">
        <v>69</v>
      </c>
      <c r="C27" s="158" t="str">
        <f>CONCATENATE(B20," ",C20)</f>
        <v>62 Upravy povrchů vnější</v>
      </c>
      <c r="D27" s="156"/>
      <c r="E27" s="159"/>
      <c r="F27" s="159"/>
      <c r="G27" s="160">
        <f>SUM(G20:G26)</f>
        <v>0</v>
      </c>
      <c r="O27" s="149">
        <v>4</v>
      </c>
      <c r="BA27" s="161">
        <f>SUM(BA20:BA26)</f>
        <v>0</v>
      </c>
      <c r="BB27" s="161">
        <f>SUM(BB20:BB26)</f>
        <v>0</v>
      </c>
      <c r="BC27" s="161">
        <f>SUM(BC20:BC26)</f>
        <v>0</v>
      </c>
      <c r="BD27" s="161">
        <f>SUM(BD20:BD26)</f>
        <v>0</v>
      </c>
      <c r="BE27" s="161">
        <f>SUM(BE20:BE26)</f>
        <v>0</v>
      </c>
    </row>
    <row r="28" spans="1:104">
      <c r="A28" s="142" t="s">
        <v>65</v>
      </c>
      <c r="B28" s="143" t="s">
        <v>99</v>
      </c>
      <c r="C28" s="144" t="s">
        <v>100</v>
      </c>
      <c r="D28" s="145"/>
      <c r="E28" s="146"/>
      <c r="F28" s="146"/>
      <c r="G28" s="147"/>
      <c r="H28" s="148"/>
      <c r="I28" s="148"/>
      <c r="O28" s="149">
        <v>1</v>
      </c>
    </row>
    <row r="29" spans="1:104" ht="22.5">
      <c r="A29" s="150">
        <v>14</v>
      </c>
      <c r="B29" s="151" t="s">
        <v>101</v>
      </c>
      <c r="C29" s="152" t="s">
        <v>102</v>
      </c>
      <c r="D29" s="153" t="s">
        <v>82</v>
      </c>
      <c r="E29" s="154">
        <v>45.272500000000001</v>
      </c>
      <c r="F29" s="154"/>
      <c r="G29" s="155">
        <f>E29*F29</f>
        <v>0</v>
      </c>
      <c r="O29" s="149">
        <v>2</v>
      </c>
      <c r="AA29" s="122">
        <v>12</v>
      </c>
      <c r="AB29" s="122">
        <v>0</v>
      </c>
      <c r="AC29" s="122">
        <v>14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0.24154999999999999</v>
      </c>
    </row>
    <row r="30" spans="1:104">
      <c r="A30" s="150">
        <v>15</v>
      </c>
      <c r="B30" s="151" t="s">
        <v>103</v>
      </c>
      <c r="C30" s="152" t="s">
        <v>104</v>
      </c>
      <c r="D30" s="153" t="s">
        <v>82</v>
      </c>
      <c r="E30" s="154">
        <v>19.357500000000002</v>
      </c>
      <c r="F30" s="154"/>
      <c r="G30" s="155">
        <f>E30*F30</f>
        <v>0</v>
      </c>
      <c r="O30" s="149">
        <v>2</v>
      </c>
      <c r="AA30" s="122">
        <v>12</v>
      </c>
      <c r="AB30" s="122">
        <v>0</v>
      </c>
      <c r="AC30" s="122">
        <v>15</v>
      </c>
      <c r="AZ30" s="122">
        <v>1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0.27827000000000002</v>
      </c>
    </row>
    <row r="31" spans="1:104">
      <c r="A31" s="156"/>
      <c r="B31" s="157" t="s">
        <v>69</v>
      </c>
      <c r="C31" s="158" t="str">
        <f>CONCATENATE(B28," ",C28)</f>
        <v>63 Podlahy a podlahové konstrukce</v>
      </c>
      <c r="D31" s="156"/>
      <c r="E31" s="159"/>
      <c r="F31" s="159"/>
      <c r="G31" s="160">
        <f>SUM(G28:G30)</f>
        <v>0</v>
      </c>
      <c r="O31" s="149">
        <v>4</v>
      </c>
      <c r="BA31" s="161">
        <f>SUM(BA28:BA30)</f>
        <v>0</v>
      </c>
      <c r="BB31" s="161">
        <f>SUM(BB28:BB30)</f>
        <v>0</v>
      </c>
      <c r="BC31" s="161">
        <f>SUM(BC28:BC30)</f>
        <v>0</v>
      </c>
      <c r="BD31" s="161">
        <f>SUM(BD28:BD30)</f>
        <v>0</v>
      </c>
      <c r="BE31" s="161">
        <f>SUM(BE28:BE30)</f>
        <v>0</v>
      </c>
    </row>
    <row r="32" spans="1:104">
      <c r="A32" s="142" t="s">
        <v>65</v>
      </c>
      <c r="B32" s="143" t="s">
        <v>105</v>
      </c>
      <c r="C32" s="144" t="s">
        <v>106</v>
      </c>
      <c r="D32" s="145"/>
      <c r="E32" s="146"/>
      <c r="F32" s="146"/>
      <c r="G32" s="147"/>
      <c r="H32" s="148"/>
      <c r="I32" s="148"/>
      <c r="O32" s="149">
        <v>1</v>
      </c>
    </row>
    <row r="33" spans="1:104">
      <c r="A33" s="150">
        <v>16</v>
      </c>
      <c r="B33" s="151" t="s">
        <v>107</v>
      </c>
      <c r="C33" s="152" t="s">
        <v>108</v>
      </c>
      <c r="D33" s="153" t="s">
        <v>109</v>
      </c>
      <c r="E33" s="154">
        <v>88</v>
      </c>
      <c r="F33" s="154"/>
      <c r="G33" s="155">
        <f>E33*F33</f>
        <v>0</v>
      </c>
      <c r="O33" s="149">
        <v>2</v>
      </c>
      <c r="AA33" s="122">
        <v>12</v>
      </c>
      <c r="AB33" s="122">
        <v>0</v>
      </c>
      <c r="AC33" s="122">
        <v>16</v>
      </c>
      <c r="AZ33" s="122">
        <v>1</v>
      </c>
      <c r="BA33" s="122">
        <f>IF(AZ33=1,G33,0)</f>
        <v>0</v>
      </c>
      <c r="BB33" s="122">
        <f>IF(AZ33=2,G33,0)</f>
        <v>0</v>
      </c>
      <c r="BC33" s="122">
        <f>IF(AZ33=3,G33,0)</f>
        <v>0</v>
      </c>
      <c r="BD33" s="122">
        <f>IF(AZ33=4,G33,0)</f>
        <v>0</v>
      </c>
      <c r="BE33" s="122">
        <f>IF(AZ33=5,G33,0)</f>
        <v>0</v>
      </c>
      <c r="CZ33" s="122">
        <v>6.1400000000000003E-2</v>
      </c>
    </row>
    <row r="34" spans="1:104">
      <c r="A34" s="150">
        <v>17</v>
      </c>
      <c r="B34" s="151" t="s">
        <v>110</v>
      </c>
      <c r="C34" s="152" t="s">
        <v>111</v>
      </c>
      <c r="D34" s="153" t="s">
        <v>109</v>
      </c>
      <c r="E34" s="154">
        <v>1</v>
      </c>
      <c r="F34" s="154"/>
      <c r="G34" s="155">
        <f>E34*F34</f>
        <v>0</v>
      </c>
      <c r="O34" s="149">
        <v>2</v>
      </c>
      <c r="AA34" s="122">
        <v>12</v>
      </c>
      <c r="AB34" s="122">
        <v>0</v>
      </c>
      <c r="AC34" s="122">
        <v>17</v>
      </c>
      <c r="AZ34" s="122">
        <v>1</v>
      </c>
      <c r="BA34" s="122">
        <f>IF(AZ34=1,G34,0)</f>
        <v>0</v>
      </c>
      <c r="BB34" s="122">
        <f>IF(AZ34=2,G34,0)</f>
        <v>0</v>
      </c>
      <c r="BC34" s="122">
        <f>IF(AZ34=3,G34,0)</f>
        <v>0</v>
      </c>
      <c r="BD34" s="122">
        <f>IF(AZ34=4,G34,0)</f>
        <v>0</v>
      </c>
      <c r="BE34" s="122">
        <f>IF(AZ34=5,G34,0)</f>
        <v>0</v>
      </c>
      <c r="CZ34" s="122">
        <v>5.5160000000000001E-2</v>
      </c>
    </row>
    <row r="35" spans="1:104">
      <c r="A35" s="150">
        <v>18</v>
      </c>
      <c r="B35" s="151" t="s">
        <v>112</v>
      </c>
      <c r="C35" s="152" t="s">
        <v>113</v>
      </c>
      <c r="D35" s="153" t="s">
        <v>109</v>
      </c>
      <c r="E35" s="154">
        <v>1</v>
      </c>
      <c r="F35" s="154"/>
      <c r="G35" s="155">
        <f>E35*F35</f>
        <v>0</v>
      </c>
      <c r="O35" s="149">
        <v>2</v>
      </c>
      <c r="AA35" s="122">
        <v>12</v>
      </c>
      <c r="AB35" s="122">
        <v>0</v>
      </c>
      <c r="AC35" s="122">
        <v>18</v>
      </c>
      <c r="AZ35" s="122">
        <v>1</v>
      </c>
      <c r="BA35" s="122">
        <f>IF(AZ35=1,G35,0)</f>
        <v>0</v>
      </c>
      <c r="BB35" s="122">
        <f>IF(AZ35=2,G35,0)</f>
        <v>0</v>
      </c>
      <c r="BC35" s="122">
        <f>IF(AZ35=3,G35,0)</f>
        <v>0</v>
      </c>
      <c r="BD35" s="122">
        <f>IF(AZ35=4,G35,0)</f>
        <v>0</v>
      </c>
      <c r="BE35" s="122">
        <f>IF(AZ35=5,G35,0)</f>
        <v>0</v>
      </c>
      <c r="CZ35" s="122">
        <v>8.4790000000000004E-2</v>
      </c>
    </row>
    <row r="36" spans="1:104">
      <c r="A36" s="150">
        <v>19</v>
      </c>
      <c r="B36" s="151" t="s">
        <v>114</v>
      </c>
      <c r="C36" s="152" t="s">
        <v>115</v>
      </c>
      <c r="D36" s="153" t="s">
        <v>116</v>
      </c>
      <c r="E36" s="154">
        <v>716.68</v>
      </c>
      <c r="F36" s="154"/>
      <c r="G36" s="155">
        <f>E36*F36</f>
        <v>0</v>
      </c>
      <c r="O36" s="149">
        <v>2</v>
      </c>
      <c r="AA36" s="122">
        <v>12</v>
      </c>
      <c r="AB36" s="122">
        <v>0</v>
      </c>
      <c r="AC36" s="122">
        <v>19</v>
      </c>
      <c r="AZ36" s="122">
        <v>1</v>
      </c>
      <c r="BA36" s="122">
        <f>IF(AZ36=1,G36,0)</f>
        <v>0</v>
      </c>
      <c r="BB36" s="122">
        <f>IF(AZ36=2,G36,0)</f>
        <v>0</v>
      </c>
      <c r="BC36" s="122">
        <f>IF(AZ36=3,G36,0)</f>
        <v>0</v>
      </c>
      <c r="BD36" s="122">
        <f>IF(AZ36=4,G36,0)</f>
        <v>0</v>
      </c>
      <c r="BE36" s="122">
        <f>IF(AZ36=5,G36,0)</f>
        <v>0</v>
      </c>
      <c r="CZ36" s="122">
        <v>1E-4</v>
      </c>
    </row>
    <row r="37" spans="1:104">
      <c r="A37" s="156"/>
      <c r="B37" s="157" t="s">
        <v>69</v>
      </c>
      <c r="C37" s="158" t="str">
        <f>CONCATENATE(B32," ",C32)</f>
        <v>64 Výplně otvorů</v>
      </c>
      <c r="D37" s="156"/>
      <c r="E37" s="159"/>
      <c r="F37" s="159"/>
      <c r="G37" s="160">
        <f>SUM(G32:G36)</f>
        <v>0</v>
      </c>
      <c r="O37" s="149">
        <v>4</v>
      </c>
      <c r="BA37" s="161">
        <f>SUM(BA32:BA36)</f>
        <v>0</v>
      </c>
      <c r="BB37" s="161">
        <f>SUM(BB32:BB36)</f>
        <v>0</v>
      </c>
      <c r="BC37" s="161">
        <f>SUM(BC32:BC36)</f>
        <v>0</v>
      </c>
      <c r="BD37" s="161">
        <f>SUM(BD32:BD36)</f>
        <v>0</v>
      </c>
      <c r="BE37" s="161">
        <f>SUM(BE32:BE36)</f>
        <v>0</v>
      </c>
    </row>
    <row r="38" spans="1:104">
      <c r="A38" s="142" t="s">
        <v>65</v>
      </c>
      <c r="B38" s="143" t="s">
        <v>117</v>
      </c>
      <c r="C38" s="144" t="s">
        <v>118</v>
      </c>
      <c r="D38" s="145"/>
      <c r="E38" s="146"/>
      <c r="F38" s="146"/>
      <c r="G38" s="147"/>
      <c r="H38" s="148"/>
      <c r="I38" s="148"/>
      <c r="O38" s="149">
        <v>1</v>
      </c>
    </row>
    <row r="39" spans="1:104">
      <c r="A39" s="150">
        <v>20</v>
      </c>
      <c r="B39" s="151" t="s">
        <v>119</v>
      </c>
      <c r="C39" s="152" t="s">
        <v>120</v>
      </c>
      <c r="D39" s="153" t="s">
        <v>82</v>
      </c>
      <c r="E39" s="154">
        <v>1104.1755000000001</v>
      </c>
      <c r="F39" s="154"/>
      <c r="G39" s="155">
        <f t="shared" ref="G39:G44" si="6">E39*F39</f>
        <v>0</v>
      </c>
      <c r="O39" s="149">
        <v>2</v>
      </c>
      <c r="AA39" s="122">
        <v>12</v>
      </c>
      <c r="AB39" s="122">
        <v>0</v>
      </c>
      <c r="AC39" s="122">
        <v>20</v>
      </c>
      <c r="AZ39" s="122">
        <v>1</v>
      </c>
      <c r="BA39" s="122">
        <f t="shared" ref="BA39:BA44" si="7">IF(AZ39=1,G39,0)</f>
        <v>0</v>
      </c>
      <c r="BB39" s="122">
        <f t="shared" ref="BB39:BB44" si="8">IF(AZ39=2,G39,0)</f>
        <v>0</v>
      </c>
      <c r="BC39" s="122">
        <f t="shared" ref="BC39:BC44" si="9">IF(AZ39=3,G39,0)</f>
        <v>0</v>
      </c>
      <c r="BD39" s="122">
        <f t="shared" ref="BD39:BD44" si="10">IF(AZ39=4,G39,0)</f>
        <v>0</v>
      </c>
      <c r="BE39" s="122">
        <f t="shared" ref="BE39:BE44" si="11">IF(AZ39=5,G39,0)</f>
        <v>0</v>
      </c>
      <c r="CZ39" s="122">
        <v>3.338E-2</v>
      </c>
    </row>
    <row r="40" spans="1:104">
      <c r="A40" s="150">
        <v>21</v>
      </c>
      <c r="B40" s="151" t="s">
        <v>121</v>
      </c>
      <c r="C40" s="152" t="s">
        <v>122</v>
      </c>
      <c r="D40" s="153" t="s">
        <v>82</v>
      </c>
      <c r="E40" s="154">
        <v>2216.36</v>
      </c>
      <c r="F40" s="154"/>
      <c r="G40" s="155">
        <f t="shared" si="6"/>
        <v>0</v>
      </c>
      <c r="O40" s="149">
        <v>2</v>
      </c>
      <c r="AA40" s="122">
        <v>12</v>
      </c>
      <c r="AB40" s="122">
        <v>0</v>
      </c>
      <c r="AC40" s="122">
        <v>21</v>
      </c>
      <c r="AZ40" s="122">
        <v>1</v>
      </c>
      <c r="BA40" s="122">
        <f t="shared" si="7"/>
        <v>0</v>
      </c>
      <c r="BB40" s="122">
        <f t="shared" si="8"/>
        <v>0</v>
      </c>
      <c r="BC40" s="122">
        <f t="shared" si="9"/>
        <v>0</v>
      </c>
      <c r="BD40" s="122">
        <f t="shared" si="10"/>
        <v>0</v>
      </c>
      <c r="BE40" s="122">
        <f t="shared" si="11"/>
        <v>0</v>
      </c>
      <c r="CZ40" s="122">
        <v>9.7000000000000005E-4</v>
      </c>
    </row>
    <row r="41" spans="1:104">
      <c r="A41" s="150">
        <v>22</v>
      </c>
      <c r="B41" s="151" t="s">
        <v>123</v>
      </c>
      <c r="C41" s="152" t="s">
        <v>124</v>
      </c>
      <c r="D41" s="153" t="s">
        <v>82</v>
      </c>
      <c r="E41" s="154">
        <v>1104.18</v>
      </c>
      <c r="F41" s="154"/>
      <c r="G41" s="155">
        <f t="shared" si="6"/>
        <v>0</v>
      </c>
      <c r="O41" s="149">
        <v>2</v>
      </c>
      <c r="AA41" s="122">
        <v>12</v>
      </c>
      <c r="AB41" s="122">
        <v>0</v>
      </c>
      <c r="AC41" s="122">
        <v>22</v>
      </c>
      <c r="AZ41" s="122">
        <v>1</v>
      </c>
      <c r="BA41" s="122">
        <f t="shared" si="7"/>
        <v>0</v>
      </c>
      <c r="BB41" s="122">
        <f t="shared" si="8"/>
        <v>0</v>
      </c>
      <c r="BC41" s="122">
        <f t="shared" si="9"/>
        <v>0</v>
      </c>
      <c r="BD41" s="122">
        <f t="shared" si="10"/>
        <v>0</v>
      </c>
      <c r="BE41" s="122">
        <f t="shared" si="11"/>
        <v>0</v>
      </c>
      <c r="CZ41" s="122">
        <v>0</v>
      </c>
    </row>
    <row r="42" spans="1:104">
      <c r="A42" s="150">
        <v>23</v>
      </c>
      <c r="B42" s="151" t="s">
        <v>125</v>
      </c>
      <c r="C42" s="152" t="s">
        <v>126</v>
      </c>
      <c r="D42" s="153" t="s">
        <v>82</v>
      </c>
      <c r="E42" s="154">
        <v>1104.18</v>
      </c>
      <c r="F42" s="154"/>
      <c r="G42" s="155">
        <f t="shared" si="6"/>
        <v>0</v>
      </c>
      <c r="O42" s="149">
        <v>2</v>
      </c>
      <c r="AA42" s="122">
        <v>12</v>
      </c>
      <c r="AB42" s="122">
        <v>0</v>
      </c>
      <c r="AC42" s="122">
        <v>23</v>
      </c>
      <c r="AZ42" s="122">
        <v>1</v>
      </c>
      <c r="BA42" s="122">
        <f t="shared" si="7"/>
        <v>0</v>
      </c>
      <c r="BB42" s="122">
        <f t="shared" si="8"/>
        <v>0</v>
      </c>
      <c r="BC42" s="122">
        <f t="shared" si="9"/>
        <v>0</v>
      </c>
      <c r="BD42" s="122">
        <f t="shared" si="10"/>
        <v>0</v>
      </c>
      <c r="BE42" s="122">
        <f t="shared" si="11"/>
        <v>0</v>
      </c>
      <c r="CZ42" s="122">
        <v>0</v>
      </c>
    </row>
    <row r="43" spans="1:104">
      <c r="A43" s="150">
        <v>24</v>
      </c>
      <c r="B43" s="151" t="s">
        <v>127</v>
      </c>
      <c r="C43" s="152" t="s">
        <v>128</v>
      </c>
      <c r="D43" s="153" t="s">
        <v>82</v>
      </c>
      <c r="E43" s="154">
        <v>2208.36</v>
      </c>
      <c r="F43" s="154"/>
      <c r="G43" s="155">
        <f t="shared" si="6"/>
        <v>0</v>
      </c>
      <c r="O43" s="149">
        <v>2</v>
      </c>
      <c r="AA43" s="122">
        <v>12</v>
      </c>
      <c r="AB43" s="122">
        <v>0</v>
      </c>
      <c r="AC43" s="122">
        <v>24</v>
      </c>
      <c r="AZ43" s="122">
        <v>1</v>
      </c>
      <c r="BA43" s="122">
        <f t="shared" si="7"/>
        <v>0</v>
      </c>
      <c r="BB43" s="122">
        <f t="shared" si="8"/>
        <v>0</v>
      </c>
      <c r="BC43" s="122">
        <f t="shared" si="9"/>
        <v>0</v>
      </c>
      <c r="BD43" s="122">
        <f t="shared" si="10"/>
        <v>0</v>
      </c>
      <c r="BE43" s="122">
        <f t="shared" si="11"/>
        <v>0</v>
      </c>
      <c r="CZ43" s="122">
        <v>0</v>
      </c>
    </row>
    <row r="44" spans="1:104">
      <c r="A44" s="150">
        <v>25</v>
      </c>
      <c r="B44" s="151" t="s">
        <v>129</v>
      </c>
      <c r="C44" s="152" t="s">
        <v>130</v>
      </c>
      <c r="D44" s="153" t="s">
        <v>82</v>
      </c>
      <c r="E44" s="154">
        <v>1104.18</v>
      </c>
      <c r="F44" s="154"/>
      <c r="G44" s="155">
        <f t="shared" si="6"/>
        <v>0</v>
      </c>
      <c r="O44" s="149">
        <v>2</v>
      </c>
      <c r="AA44" s="122">
        <v>12</v>
      </c>
      <c r="AB44" s="122">
        <v>0</v>
      </c>
      <c r="AC44" s="122">
        <v>25</v>
      </c>
      <c r="AZ44" s="122">
        <v>1</v>
      </c>
      <c r="BA44" s="122">
        <f t="shared" si="7"/>
        <v>0</v>
      </c>
      <c r="BB44" s="122">
        <f t="shared" si="8"/>
        <v>0</v>
      </c>
      <c r="BC44" s="122">
        <f t="shared" si="9"/>
        <v>0</v>
      </c>
      <c r="BD44" s="122">
        <f t="shared" si="10"/>
        <v>0</v>
      </c>
      <c r="BE44" s="122">
        <f t="shared" si="11"/>
        <v>0</v>
      </c>
      <c r="CZ44" s="122">
        <v>0</v>
      </c>
    </row>
    <row r="45" spans="1:104">
      <c r="A45" s="156"/>
      <c r="B45" s="157" t="s">
        <v>69</v>
      </c>
      <c r="C45" s="158" t="str">
        <f>CONCATENATE(B38," ",C38)</f>
        <v>94 Lešení a stavební výtahy</v>
      </c>
      <c r="D45" s="156"/>
      <c r="E45" s="159"/>
      <c r="F45" s="159"/>
      <c r="G45" s="160">
        <f>SUM(G38:G44)</f>
        <v>0</v>
      </c>
      <c r="O45" s="149">
        <v>4</v>
      </c>
      <c r="BA45" s="161">
        <f>SUM(BA38:BA44)</f>
        <v>0</v>
      </c>
      <c r="BB45" s="161">
        <f>SUM(BB38:BB44)</f>
        <v>0</v>
      </c>
      <c r="BC45" s="161">
        <f>SUM(BC38:BC44)</f>
        <v>0</v>
      </c>
      <c r="BD45" s="161">
        <f>SUM(BD38:BD44)</f>
        <v>0</v>
      </c>
      <c r="BE45" s="161">
        <f>SUM(BE38:BE44)</f>
        <v>0</v>
      </c>
    </row>
    <row r="46" spans="1:104">
      <c r="A46" s="142" t="s">
        <v>65</v>
      </c>
      <c r="B46" s="143" t="s">
        <v>131</v>
      </c>
      <c r="C46" s="144" t="s">
        <v>132</v>
      </c>
      <c r="D46" s="145"/>
      <c r="E46" s="146"/>
      <c r="F46" s="146"/>
      <c r="G46" s="147"/>
      <c r="H46" s="148"/>
      <c r="I46" s="148"/>
      <c r="O46" s="149">
        <v>1</v>
      </c>
    </row>
    <row r="47" spans="1:104">
      <c r="A47" s="150">
        <v>26</v>
      </c>
      <c r="B47" s="151" t="s">
        <v>133</v>
      </c>
      <c r="C47" s="152" t="s">
        <v>134</v>
      </c>
      <c r="D47" s="153" t="s">
        <v>82</v>
      </c>
      <c r="E47" s="154">
        <v>2574.1615000000002</v>
      </c>
      <c r="F47" s="154"/>
      <c r="G47" s="155">
        <f>E47*F47</f>
        <v>0</v>
      </c>
      <c r="O47" s="149">
        <v>2</v>
      </c>
      <c r="AA47" s="122">
        <v>12</v>
      </c>
      <c r="AB47" s="122">
        <v>0</v>
      </c>
      <c r="AC47" s="122">
        <v>26</v>
      </c>
      <c r="AZ47" s="122">
        <v>1</v>
      </c>
      <c r="BA47" s="122">
        <f>IF(AZ47=1,G47,0)</f>
        <v>0</v>
      </c>
      <c r="BB47" s="122">
        <f>IF(AZ47=2,G47,0)</f>
        <v>0</v>
      </c>
      <c r="BC47" s="122">
        <f>IF(AZ47=3,G47,0)</f>
        <v>0</v>
      </c>
      <c r="BD47" s="122">
        <f>IF(AZ47=4,G47,0)</f>
        <v>0</v>
      </c>
      <c r="BE47" s="122">
        <f>IF(AZ47=5,G47,0)</f>
        <v>0</v>
      </c>
      <c r="CZ47" s="122">
        <v>4.0000000000000003E-5</v>
      </c>
    </row>
    <row r="48" spans="1:104">
      <c r="A48" s="150">
        <v>27</v>
      </c>
      <c r="B48" s="151" t="s">
        <v>135</v>
      </c>
      <c r="C48" s="152" t="s">
        <v>136</v>
      </c>
      <c r="D48" s="153" t="s">
        <v>137</v>
      </c>
      <c r="E48" s="154">
        <v>1</v>
      </c>
      <c r="F48" s="154"/>
      <c r="G48" s="155">
        <f>E48*F48</f>
        <v>0</v>
      </c>
      <c r="O48" s="149">
        <v>2</v>
      </c>
      <c r="AA48" s="122">
        <v>12</v>
      </c>
      <c r="AB48" s="122">
        <v>0</v>
      </c>
      <c r="AC48" s="122">
        <v>27</v>
      </c>
      <c r="AZ48" s="122">
        <v>1</v>
      </c>
      <c r="BA48" s="122">
        <f>IF(AZ48=1,G48,0)</f>
        <v>0</v>
      </c>
      <c r="BB48" s="122">
        <f>IF(AZ48=2,G48,0)</f>
        <v>0</v>
      </c>
      <c r="BC48" s="122">
        <f>IF(AZ48=3,G48,0)</f>
        <v>0</v>
      </c>
      <c r="BD48" s="122">
        <f>IF(AZ48=4,G48,0)</f>
        <v>0</v>
      </c>
      <c r="BE48" s="122">
        <f>IF(AZ48=5,G48,0)</f>
        <v>0</v>
      </c>
      <c r="CZ48" s="122">
        <v>0</v>
      </c>
    </row>
    <row r="49" spans="1:104">
      <c r="A49" s="156"/>
      <c r="B49" s="157" t="s">
        <v>69</v>
      </c>
      <c r="C49" s="158" t="str">
        <f>CONCATENATE(B46," ",C46)</f>
        <v>95 Dokončovací kce na pozem.stav.</v>
      </c>
      <c r="D49" s="156"/>
      <c r="E49" s="159"/>
      <c r="F49" s="159"/>
      <c r="G49" s="160">
        <f>SUM(G46:G48)</f>
        <v>0</v>
      </c>
      <c r="O49" s="149">
        <v>4</v>
      </c>
      <c r="BA49" s="161">
        <f>SUM(BA46:BA48)</f>
        <v>0</v>
      </c>
      <c r="BB49" s="161">
        <f>SUM(BB46:BB48)</f>
        <v>0</v>
      </c>
      <c r="BC49" s="161">
        <f>SUM(BC46:BC48)</f>
        <v>0</v>
      </c>
      <c r="BD49" s="161">
        <f>SUM(BD46:BD48)</f>
        <v>0</v>
      </c>
      <c r="BE49" s="161">
        <f>SUM(BE46:BE48)</f>
        <v>0</v>
      </c>
    </row>
    <row r="50" spans="1:104">
      <c r="A50" s="142" t="s">
        <v>65</v>
      </c>
      <c r="B50" s="143" t="s">
        <v>138</v>
      </c>
      <c r="C50" s="144" t="s">
        <v>139</v>
      </c>
      <c r="D50" s="145"/>
      <c r="E50" s="146"/>
      <c r="F50" s="146"/>
      <c r="G50" s="147"/>
      <c r="H50" s="148"/>
      <c r="I50" s="148"/>
      <c r="O50" s="149">
        <v>1</v>
      </c>
    </row>
    <row r="51" spans="1:104">
      <c r="A51" s="150">
        <v>28</v>
      </c>
      <c r="B51" s="151" t="s">
        <v>140</v>
      </c>
      <c r="C51" s="152" t="s">
        <v>141</v>
      </c>
      <c r="D51" s="153" t="s">
        <v>72</v>
      </c>
      <c r="E51" s="154">
        <v>0.56000000000000005</v>
      </c>
      <c r="F51" s="154"/>
      <c r="G51" s="155">
        <f t="shared" ref="G51:G70" si="12">E51*F51</f>
        <v>0</v>
      </c>
      <c r="O51" s="149">
        <v>2</v>
      </c>
      <c r="AA51" s="122">
        <v>12</v>
      </c>
      <c r="AB51" s="122">
        <v>0</v>
      </c>
      <c r="AC51" s="122">
        <v>28</v>
      </c>
      <c r="AZ51" s="122">
        <v>1</v>
      </c>
      <c r="BA51" s="122">
        <f t="shared" ref="BA51:BA70" si="13">IF(AZ51=1,G51,0)</f>
        <v>0</v>
      </c>
      <c r="BB51" s="122">
        <f t="shared" ref="BB51:BB70" si="14">IF(AZ51=2,G51,0)</f>
        <v>0</v>
      </c>
      <c r="BC51" s="122">
        <f t="shared" ref="BC51:BC70" si="15">IF(AZ51=3,G51,0)</f>
        <v>0</v>
      </c>
      <c r="BD51" s="122">
        <f t="shared" ref="BD51:BD70" si="16">IF(AZ51=4,G51,0)</f>
        <v>0</v>
      </c>
      <c r="BE51" s="122">
        <f t="shared" ref="BE51:BE70" si="17">IF(AZ51=5,G51,0)</f>
        <v>0</v>
      </c>
      <c r="CZ51" s="122">
        <v>1.2800000000000001E-3</v>
      </c>
    </row>
    <row r="52" spans="1:104">
      <c r="A52" s="150">
        <v>29</v>
      </c>
      <c r="B52" s="151" t="s">
        <v>142</v>
      </c>
      <c r="C52" s="152" t="s">
        <v>143</v>
      </c>
      <c r="D52" s="153" t="s">
        <v>82</v>
      </c>
      <c r="E52" s="154">
        <v>1.98</v>
      </c>
      <c r="F52" s="154"/>
      <c r="G52" s="155">
        <f t="shared" si="12"/>
        <v>0</v>
      </c>
      <c r="O52" s="149">
        <v>2</v>
      </c>
      <c r="AA52" s="122">
        <v>12</v>
      </c>
      <c r="AB52" s="122">
        <v>0</v>
      </c>
      <c r="AC52" s="122">
        <v>29</v>
      </c>
      <c r="AZ52" s="122">
        <v>1</v>
      </c>
      <c r="BA52" s="122">
        <f t="shared" si="13"/>
        <v>0</v>
      </c>
      <c r="BB52" s="122">
        <f t="shared" si="14"/>
        <v>0</v>
      </c>
      <c r="BC52" s="122">
        <f t="shared" si="15"/>
        <v>0</v>
      </c>
      <c r="BD52" s="122">
        <f t="shared" si="16"/>
        <v>0</v>
      </c>
      <c r="BE52" s="122">
        <f t="shared" si="17"/>
        <v>0</v>
      </c>
      <c r="CZ52" s="122">
        <v>0</v>
      </c>
    </row>
    <row r="53" spans="1:104">
      <c r="A53" s="150">
        <v>30</v>
      </c>
      <c r="B53" s="151" t="s">
        <v>144</v>
      </c>
      <c r="C53" s="152" t="s">
        <v>145</v>
      </c>
      <c r="D53" s="153" t="s">
        <v>82</v>
      </c>
      <c r="E53" s="154">
        <v>15.058</v>
      </c>
      <c r="F53" s="154"/>
      <c r="G53" s="155">
        <f t="shared" si="12"/>
        <v>0</v>
      </c>
      <c r="O53" s="149">
        <v>2</v>
      </c>
      <c r="AA53" s="122">
        <v>12</v>
      </c>
      <c r="AB53" s="122">
        <v>0</v>
      </c>
      <c r="AC53" s="122">
        <v>30</v>
      </c>
      <c r="AZ53" s="122">
        <v>1</v>
      </c>
      <c r="BA53" s="122">
        <f t="shared" si="13"/>
        <v>0</v>
      </c>
      <c r="BB53" s="122">
        <f t="shared" si="14"/>
        <v>0</v>
      </c>
      <c r="BC53" s="122">
        <f t="shared" si="15"/>
        <v>0</v>
      </c>
      <c r="BD53" s="122">
        <f t="shared" si="16"/>
        <v>0</v>
      </c>
      <c r="BE53" s="122">
        <f t="shared" si="17"/>
        <v>0</v>
      </c>
      <c r="CZ53" s="122">
        <v>0</v>
      </c>
    </row>
    <row r="54" spans="1:104">
      <c r="A54" s="150">
        <v>31</v>
      </c>
      <c r="B54" s="151" t="s">
        <v>146</v>
      </c>
      <c r="C54" s="152" t="s">
        <v>147</v>
      </c>
      <c r="D54" s="153" t="s">
        <v>109</v>
      </c>
      <c r="E54" s="154">
        <v>188</v>
      </c>
      <c r="F54" s="154"/>
      <c r="G54" s="155">
        <f t="shared" si="12"/>
        <v>0</v>
      </c>
      <c r="O54" s="149">
        <v>2</v>
      </c>
      <c r="AA54" s="122">
        <v>12</v>
      </c>
      <c r="AB54" s="122">
        <v>0</v>
      </c>
      <c r="AC54" s="122">
        <v>31</v>
      </c>
      <c r="AZ54" s="122">
        <v>1</v>
      </c>
      <c r="BA54" s="122">
        <f t="shared" si="13"/>
        <v>0</v>
      </c>
      <c r="BB54" s="122">
        <f t="shared" si="14"/>
        <v>0</v>
      </c>
      <c r="BC54" s="122">
        <f t="shared" si="15"/>
        <v>0</v>
      </c>
      <c r="BD54" s="122">
        <f t="shared" si="16"/>
        <v>0</v>
      </c>
      <c r="BE54" s="122">
        <f t="shared" si="17"/>
        <v>0</v>
      </c>
      <c r="CZ54" s="122">
        <v>0</v>
      </c>
    </row>
    <row r="55" spans="1:104">
      <c r="A55" s="150">
        <v>32</v>
      </c>
      <c r="B55" s="151" t="s">
        <v>148</v>
      </c>
      <c r="C55" s="152" t="s">
        <v>149</v>
      </c>
      <c r="D55" s="153" t="s">
        <v>109</v>
      </c>
      <c r="E55" s="154">
        <v>77</v>
      </c>
      <c r="F55" s="154"/>
      <c r="G55" s="155">
        <f t="shared" si="12"/>
        <v>0</v>
      </c>
      <c r="O55" s="149">
        <v>2</v>
      </c>
      <c r="AA55" s="122">
        <v>12</v>
      </c>
      <c r="AB55" s="122">
        <v>0</v>
      </c>
      <c r="AC55" s="122">
        <v>32</v>
      </c>
      <c r="AZ55" s="122">
        <v>1</v>
      </c>
      <c r="BA55" s="122">
        <f t="shared" si="13"/>
        <v>0</v>
      </c>
      <c r="BB55" s="122">
        <f t="shared" si="14"/>
        <v>0</v>
      </c>
      <c r="BC55" s="122">
        <f t="shared" si="15"/>
        <v>0</v>
      </c>
      <c r="BD55" s="122">
        <f t="shared" si="16"/>
        <v>0</v>
      </c>
      <c r="BE55" s="122">
        <f t="shared" si="17"/>
        <v>0</v>
      </c>
      <c r="CZ55" s="122">
        <v>0</v>
      </c>
    </row>
    <row r="56" spans="1:104">
      <c r="A56" s="150">
        <v>33</v>
      </c>
      <c r="B56" s="151" t="s">
        <v>150</v>
      </c>
      <c r="C56" s="152" t="s">
        <v>151</v>
      </c>
      <c r="D56" s="153" t="s">
        <v>82</v>
      </c>
      <c r="E56" s="154">
        <v>340.48</v>
      </c>
      <c r="F56" s="154"/>
      <c r="G56" s="155">
        <f t="shared" si="12"/>
        <v>0</v>
      </c>
      <c r="O56" s="149">
        <v>2</v>
      </c>
      <c r="AA56" s="122">
        <v>12</v>
      </c>
      <c r="AB56" s="122">
        <v>0</v>
      </c>
      <c r="AC56" s="122">
        <v>33</v>
      </c>
      <c r="AZ56" s="122">
        <v>1</v>
      </c>
      <c r="BA56" s="122">
        <f t="shared" si="13"/>
        <v>0</v>
      </c>
      <c r="BB56" s="122">
        <f t="shared" si="14"/>
        <v>0</v>
      </c>
      <c r="BC56" s="122">
        <f t="shared" si="15"/>
        <v>0</v>
      </c>
      <c r="BD56" s="122">
        <f t="shared" si="16"/>
        <v>0</v>
      </c>
      <c r="BE56" s="122">
        <f t="shared" si="17"/>
        <v>0</v>
      </c>
      <c r="CZ56" s="122">
        <v>9.2000000000000003E-4</v>
      </c>
    </row>
    <row r="57" spans="1:104">
      <c r="A57" s="150">
        <v>34</v>
      </c>
      <c r="B57" s="151" t="s">
        <v>152</v>
      </c>
      <c r="C57" s="152" t="s">
        <v>153</v>
      </c>
      <c r="D57" s="153" t="s">
        <v>109</v>
      </c>
      <c r="E57" s="154">
        <v>3</v>
      </c>
      <c r="F57" s="154"/>
      <c r="G57" s="155">
        <f t="shared" si="12"/>
        <v>0</v>
      </c>
      <c r="O57" s="149">
        <v>2</v>
      </c>
      <c r="AA57" s="122">
        <v>12</v>
      </c>
      <c r="AB57" s="122">
        <v>0</v>
      </c>
      <c r="AC57" s="122">
        <v>34</v>
      </c>
      <c r="AZ57" s="122">
        <v>1</v>
      </c>
      <c r="BA57" s="122">
        <f t="shared" si="13"/>
        <v>0</v>
      </c>
      <c r="BB57" s="122">
        <f t="shared" si="14"/>
        <v>0</v>
      </c>
      <c r="BC57" s="122">
        <f t="shared" si="15"/>
        <v>0</v>
      </c>
      <c r="BD57" s="122">
        <f t="shared" si="16"/>
        <v>0</v>
      </c>
      <c r="BE57" s="122">
        <f t="shared" si="17"/>
        <v>0</v>
      </c>
      <c r="CZ57" s="122">
        <v>0</v>
      </c>
    </row>
    <row r="58" spans="1:104">
      <c r="A58" s="150">
        <v>35</v>
      </c>
      <c r="B58" s="151" t="s">
        <v>154</v>
      </c>
      <c r="C58" s="152" t="s">
        <v>155</v>
      </c>
      <c r="D58" s="153" t="s">
        <v>82</v>
      </c>
      <c r="E58" s="154">
        <v>1.7729999999999999</v>
      </c>
      <c r="F58" s="154"/>
      <c r="G58" s="155">
        <f t="shared" si="12"/>
        <v>0</v>
      </c>
      <c r="O58" s="149">
        <v>2</v>
      </c>
      <c r="AA58" s="122">
        <v>12</v>
      </c>
      <c r="AB58" s="122">
        <v>0</v>
      </c>
      <c r="AC58" s="122">
        <v>35</v>
      </c>
      <c r="AZ58" s="122">
        <v>1</v>
      </c>
      <c r="BA58" s="122">
        <f t="shared" si="13"/>
        <v>0</v>
      </c>
      <c r="BB58" s="122">
        <f t="shared" si="14"/>
        <v>0</v>
      </c>
      <c r="BC58" s="122">
        <f t="shared" si="15"/>
        <v>0</v>
      </c>
      <c r="BD58" s="122">
        <f t="shared" si="16"/>
        <v>0</v>
      </c>
      <c r="BE58" s="122">
        <f t="shared" si="17"/>
        <v>0</v>
      </c>
      <c r="CZ58" s="122">
        <v>1.17E-3</v>
      </c>
    </row>
    <row r="59" spans="1:104">
      <c r="A59" s="150">
        <v>36</v>
      </c>
      <c r="B59" s="151" t="s">
        <v>156</v>
      </c>
      <c r="C59" s="152" t="s">
        <v>157</v>
      </c>
      <c r="D59" s="153" t="s">
        <v>82</v>
      </c>
      <c r="E59" s="154">
        <v>3.1520000000000001</v>
      </c>
      <c r="F59" s="154"/>
      <c r="G59" s="155">
        <f t="shared" si="12"/>
        <v>0</v>
      </c>
      <c r="O59" s="149">
        <v>2</v>
      </c>
      <c r="AA59" s="122">
        <v>12</v>
      </c>
      <c r="AB59" s="122">
        <v>0</v>
      </c>
      <c r="AC59" s="122">
        <v>36</v>
      </c>
      <c r="AZ59" s="122">
        <v>1</v>
      </c>
      <c r="BA59" s="122">
        <f t="shared" si="13"/>
        <v>0</v>
      </c>
      <c r="BB59" s="122">
        <f t="shared" si="14"/>
        <v>0</v>
      </c>
      <c r="BC59" s="122">
        <f t="shared" si="15"/>
        <v>0</v>
      </c>
      <c r="BD59" s="122">
        <f t="shared" si="16"/>
        <v>0</v>
      </c>
      <c r="BE59" s="122">
        <f t="shared" si="17"/>
        <v>0</v>
      </c>
      <c r="CZ59" s="122">
        <v>1E-3</v>
      </c>
    </row>
    <row r="60" spans="1:104" ht="22.5">
      <c r="A60" s="150">
        <v>37</v>
      </c>
      <c r="B60" s="151" t="s">
        <v>158</v>
      </c>
      <c r="C60" s="152" t="s">
        <v>159</v>
      </c>
      <c r="D60" s="153" t="s">
        <v>82</v>
      </c>
      <c r="E60" s="154">
        <v>64.63</v>
      </c>
      <c r="F60" s="154"/>
      <c r="G60" s="155">
        <f t="shared" si="12"/>
        <v>0</v>
      </c>
      <c r="O60" s="149">
        <v>2</v>
      </c>
      <c r="AA60" s="122">
        <v>12</v>
      </c>
      <c r="AB60" s="122">
        <v>0</v>
      </c>
      <c r="AC60" s="122">
        <v>37</v>
      </c>
      <c r="AZ60" s="122">
        <v>1</v>
      </c>
      <c r="BA60" s="122">
        <f t="shared" si="13"/>
        <v>0</v>
      </c>
      <c r="BB60" s="122">
        <f t="shared" si="14"/>
        <v>0</v>
      </c>
      <c r="BC60" s="122">
        <f t="shared" si="15"/>
        <v>0</v>
      </c>
      <c r="BD60" s="122">
        <f t="shared" si="16"/>
        <v>0</v>
      </c>
      <c r="BE60" s="122">
        <f t="shared" si="17"/>
        <v>0</v>
      </c>
      <c r="CZ60" s="122">
        <v>0</v>
      </c>
    </row>
    <row r="61" spans="1:104">
      <c r="A61" s="150">
        <v>38</v>
      </c>
      <c r="B61" s="151" t="s">
        <v>160</v>
      </c>
      <c r="C61" s="152" t="s">
        <v>161</v>
      </c>
      <c r="D61" s="153" t="s">
        <v>116</v>
      </c>
      <c r="E61" s="154">
        <v>222</v>
      </c>
      <c r="F61" s="154"/>
      <c r="G61" s="155">
        <f t="shared" si="12"/>
        <v>0</v>
      </c>
      <c r="O61" s="149">
        <v>2</v>
      </c>
      <c r="AA61" s="122">
        <v>12</v>
      </c>
      <c r="AB61" s="122">
        <v>0</v>
      </c>
      <c r="AC61" s="122">
        <v>38</v>
      </c>
      <c r="AZ61" s="122">
        <v>1</v>
      </c>
      <c r="BA61" s="122">
        <f t="shared" si="13"/>
        <v>0</v>
      </c>
      <c r="BB61" s="122">
        <f t="shared" si="14"/>
        <v>0</v>
      </c>
      <c r="BC61" s="122">
        <f t="shared" si="15"/>
        <v>0</v>
      </c>
      <c r="BD61" s="122">
        <f t="shared" si="16"/>
        <v>0</v>
      </c>
      <c r="BE61" s="122">
        <f t="shared" si="17"/>
        <v>0</v>
      </c>
      <c r="CZ61" s="122">
        <v>0</v>
      </c>
    </row>
    <row r="62" spans="1:104">
      <c r="A62" s="150">
        <v>39</v>
      </c>
      <c r="B62" s="151" t="s">
        <v>162</v>
      </c>
      <c r="C62" s="152" t="s">
        <v>163</v>
      </c>
      <c r="D62" s="153" t="s">
        <v>116</v>
      </c>
      <c r="E62" s="154">
        <v>152</v>
      </c>
      <c r="F62" s="154"/>
      <c r="G62" s="155">
        <f t="shared" si="12"/>
        <v>0</v>
      </c>
      <c r="O62" s="149">
        <v>2</v>
      </c>
      <c r="AA62" s="122">
        <v>12</v>
      </c>
      <c r="AB62" s="122">
        <v>0</v>
      </c>
      <c r="AC62" s="122">
        <v>39</v>
      </c>
      <c r="AZ62" s="122">
        <v>1</v>
      </c>
      <c r="BA62" s="122">
        <f t="shared" si="13"/>
        <v>0</v>
      </c>
      <c r="BB62" s="122">
        <f t="shared" si="14"/>
        <v>0</v>
      </c>
      <c r="BC62" s="122">
        <f t="shared" si="15"/>
        <v>0</v>
      </c>
      <c r="BD62" s="122">
        <f t="shared" si="16"/>
        <v>0</v>
      </c>
      <c r="BE62" s="122">
        <f t="shared" si="17"/>
        <v>0</v>
      </c>
      <c r="CZ62" s="122">
        <v>0</v>
      </c>
    </row>
    <row r="63" spans="1:104">
      <c r="A63" s="150">
        <v>40</v>
      </c>
      <c r="B63" s="151" t="s">
        <v>164</v>
      </c>
      <c r="C63" s="152" t="s">
        <v>165</v>
      </c>
      <c r="D63" s="153" t="s">
        <v>109</v>
      </c>
      <c r="E63" s="154">
        <v>4</v>
      </c>
      <c r="F63" s="154"/>
      <c r="G63" s="155">
        <f t="shared" si="12"/>
        <v>0</v>
      </c>
      <c r="O63" s="149">
        <v>2</v>
      </c>
      <c r="AA63" s="122">
        <v>12</v>
      </c>
      <c r="AB63" s="122">
        <v>0</v>
      </c>
      <c r="AC63" s="122">
        <v>40</v>
      </c>
      <c r="AZ63" s="122">
        <v>1</v>
      </c>
      <c r="BA63" s="122">
        <f t="shared" si="13"/>
        <v>0</v>
      </c>
      <c r="BB63" s="122">
        <f t="shared" si="14"/>
        <v>0</v>
      </c>
      <c r="BC63" s="122">
        <f t="shared" si="15"/>
        <v>0</v>
      </c>
      <c r="BD63" s="122">
        <f t="shared" si="16"/>
        <v>0</v>
      </c>
      <c r="BE63" s="122">
        <f t="shared" si="17"/>
        <v>0</v>
      </c>
      <c r="CZ63" s="122">
        <v>0</v>
      </c>
    </row>
    <row r="64" spans="1:104">
      <c r="A64" s="150">
        <v>41</v>
      </c>
      <c r="B64" s="151" t="s">
        <v>166</v>
      </c>
      <c r="C64" s="152" t="s">
        <v>167</v>
      </c>
      <c r="D64" s="153" t="s">
        <v>116</v>
      </c>
      <c r="E64" s="154">
        <v>16.5</v>
      </c>
      <c r="F64" s="154"/>
      <c r="G64" s="155">
        <f t="shared" si="12"/>
        <v>0</v>
      </c>
      <c r="O64" s="149">
        <v>2</v>
      </c>
      <c r="AA64" s="122">
        <v>12</v>
      </c>
      <c r="AB64" s="122">
        <v>0</v>
      </c>
      <c r="AC64" s="122">
        <v>41</v>
      </c>
      <c r="AZ64" s="122">
        <v>1</v>
      </c>
      <c r="BA64" s="122">
        <f t="shared" si="13"/>
        <v>0</v>
      </c>
      <c r="BB64" s="122">
        <f t="shared" si="14"/>
        <v>0</v>
      </c>
      <c r="BC64" s="122">
        <f t="shared" si="15"/>
        <v>0</v>
      </c>
      <c r="BD64" s="122">
        <f t="shared" si="16"/>
        <v>0</v>
      </c>
      <c r="BE64" s="122">
        <f t="shared" si="17"/>
        <v>0</v>
      </c>
      <c r="CZ64" s="122">
        <v>0</v>
      </c>
    </row>
    <row r="65" spans="1:104">
      <c r="A65" s="150">
        <v>42</v>
      </c>
      <c r="B65" s="151" t="s">
        <v>168</v>
      </c>
      <c r="C65" s="152" t="s">
        <v>169</v>
      </c>
      <c r="D65" s="153" t="s">
        <v>109</v>
      </c>
      <c r="E65" s="154">
        <v>2</v>
      </c>
      <c r="F65" s="154"/>
      <c r="G65" s="155">
        <f t="shared" si="12"/>
        <v>0</v>
      </c>
      <c r="O65" s="149">
        <v>2</v>
      </c>
      <c r="AA65" s="122">
        <v>12</v>
      </c>
      <c r="AB65" s="122">
        <v>0</v>
      </c>
      <c r="AC65" s="122">
        <v>42</v>
      </c>
      <c r="AZ65" s="122">
        <v>1</v>
      </c>
      <c r="BA65" s="122">
        <f t="shared" si="13"/>
        <v>0</v>
      </c>
      <c r="BB65" s="122">
        <f t="shared" si="14"/>
        <v>0</v>
      </c>
      <c r="BC65" s="122">
        <f t="shared" si="15"/>
        <v>0</v>
      </c>
      <c r="BD65" s="122">
        <f t="shared" si="16"/>
        <v>0</v>
      </c>
      <c r="BE65" s="122">
        <f t="shared" si="17"/>
        <v>0</v>
      </c>
      <c r="CZ65" s="122">
        <v>0</v>
      </c>
    </row>
    <row r="66" spans="1:104">
      <c r="A66" s="150">
        <v>43</v>
      </c>
      <c r="B66" s="151" t="s">
        <v>170</v>
      </c>
      <c r="C66" s="152" t="s">
        <v>171</v>
      </c>
      <c r="D66" s="153" t="s">
        <v>172</v>
      </c>
      <c r="E66" s="154">
        <v>29.975000000000001</v>
      </c>
      <c r="F66" s="154"/>
      <c r="G66" s="155">
        <f t="shared" si="12"/>
        <v>0</v>
      </c>
      <c r="O66" s="149">
        <v>2</v>
      </c>
      <c r="AA66" s="122">
        <v>12</v>
      </c>
      <c r="AB66" s="122">
        <v>0</v>
      </c>
      <c r="AC66" s="122">
        <v>43</v>
      </c>
      <c r="AZ66" s="122">
        <v>1</v>
      </c>
      <c r="BA66" s="122">
        <f t="shared" si="13"/>
        <v>0</v>
      </c>
      <c r="BB66" s="122">
        <f t="shared" si="14"/>
        <v>0</v>
      </c>
      <c r="BC66" s="122">
        <f t="shared" si="15"/>
        <v>0</v>
      </c>
      <c r="BD66" s="122">
        <f t="shared" si="16"/>
        <v>0</v>
      </c>
      <c r="BE66" s="122">
        <f t="shared" si="17"/>
        <v>0</v>
      </c>
      <c r="CZ66" s="122">
        <v>0</v>
      </c>
    </row>
    <row r="67" spans="1:104">
      <c r="A67" s="150">
        <v>44</v>
      </c>
      <c r="B67" s="151" t="s">
        <v>173</v>
      </c>
      <c r="C67" s="152" t="s">
        <v>174</v>
      </c>
      <c r="D67" s="153" t="s">
        <v>172</v>
      </c>
      <c r="E67" s="154">
        <v>269.77499999999998</v>
      </c>
      <c r="F67" s="154"/>
      <c r="G67" s="155">
        <f t="shared" si="12"/>
        <v>0</v>
      </c>
      <c r="O67" s="149">
        <v>2</v>
      </c>
      <c r="AA67" s="122">
        <v>12</v>
      </c>
      <c r="AB67" s="122">
        <v>0</v>
      </c>
      <c r="AC67" s="122">
        <v>44</v>
      </c>
      <c r="AZ67" s="122">
        <v>1</v>
      </c>
      <c r="BA67" s="122">
        <f t="shared" si="13"/>
        <v>0</v>
      </c>
      <c r="BB67" s="122">
        <f t="shared" si="14"/>
        <v>0</v>
      </c>
      <c r="BC67" s="122">
        <f t="shared" si="15"/>
        <v>0</v>
      </c>
      <c r="BD67" s="122">
        <f t="shared" si="16"/>
        <v>0</v>
      </c>
      <c r="BE67" s="122">
        <f t="shared" si="17"/>
        <v>0</v>
      </c>
      <c r="CZ67" s="122">
        <v>0</v>
      </c>
    </row>
    <row r="68" spans="1:104">
      <c r="A68" s="150">
        <v>45</v>
      </c>
      <c r="B68" s="151" t="s">
        <v>175</v>
      </c>
      <c r="C68" s="152" t="s">
        <v>176</v>
      </c>
      <c r="D68" s="153" t="s">
        <v>172</v>
      </c>
      <c r="E68" s="154">
        <v>29.975000000000001</v>
      </c>
      <c r="F68" s="154"/>
      <c r="G68" s="155">
        <f t="shared" si="12"/>
        <v>0</v>
      </c>
      <c r="O68" s="149">
        <v>2</v>
      </c>
      <c r="AA68" s="122">
        <v>12</v>
      </c>
      <c r="AB68" s="122">
        <v>0</v>
      </c>
      <c r="AC68" s="122">
        <v>45</v>
      </c>
      <c r="AZ68" s="122">
        <v>1</v>
      </c>
      <c r="BA68" s="122">
        <f t="shared" si="13"/>
        <v>0</v>
      </c>
      <c r="BB68" s="122">
        <f t="shared" si="14"/>
        <v>0</v>
      </c>
      <c r="BC68" s="122">
        <f t="shared" si="15"/>
        <v>0</v>
      </c>
      <c r="BD68" s="122">
        <f t="shared" si="16"/>
        <v>0</v>
      </c>
      <c r="BE68" s="122">
        <f t="shared" si="17"/>
        <v>0</v>
      </c>
      <c r="CZ68" s="122">
        <v>0</v>
      </c>
    </row>
    <row r="69" spans="1:104">
      <c r="A69" s="150">
        <v>46</v>
      </c>
      <c r="B69" s="151" t="s">
        <v>177</v>
      </c>
      <c r="C69" s="152" t="s">
        <v>178</v>
      </c>
      <c r="D69" s="153" t="s">
        <v>172</v>
      </c>
      <c r="E69" s="154">
        <v>239.8</v>
      </c>
      <c r="F69" s="154"/>
      <c r="G69" s="155">
        <f t="shared" si="12"/>
        <v>0</v>
      </c>
      <c r="O69" s="149">
        <v>2</v>
      </c>
      <c r="AA69" s="122">
        <v>12</v>
      </c>
      <c r="AB69" s="122">
        <v>0</v>
      </c>
      <c r="AC69" s="122">
        <v>46</v>
      </c>
      <c r="AZ69" s="122">
        <v>1</v>
      </c>
      <c r="BA69" s="122">
        <f t="shared" si="13"/>
        <v>0</v>
      </c>
      <c r="BB69" s="122">
        <f t="shared" si="14"/>
        <v>0</v>
      </c>
      <c r="BC69" s="122">
        <f t="shared" si="15"/>
        <v>0</v>
      </c>
      <c r="BD69" s="122">
        <f t="shared" si="16"/>
        <v>0</v>
      </c>
      <c r="BE69" s="122">
        <f t="shared" si="17"/>
        <v>0</v>
      </c>
      <c r="CZ69" s="122">
        <v>0</v>
      </c>
    </row>
    <row r="70" spans="1:104">
      <c r="A70" s="150">
        <v>47</v>
      </c>
      <c r="B70" s="151" t="s">
        <v>179</v>
      </c>
      <c r="C70" s="152" t="s">
        <v>180</v>
      </c>
      <c r="D70" s="153" t="s">
        <v>181</v>
      </c>
      <c r="E70" s="154">
        <v>29.975000000000001</v>
      </c>
      <c r="F70" s="154"/>
      <c r="G70" s="155">
        <f t="shared" si="12"/>
        <v>0</v>
      </c>
      <c r="O70" s="149">
        <v>2</v>
      </c>
      <c r="AA70" s="122">
        <v>12</v>
      </c>
      <c r="AB70" s="122">
        <v>1</v>
      </c>
      <c r="AC70" s="122">
        <v>47</v>
      </c>
      <c r="AZ70" s="122">
        <v>1</v>
      </c>
      <c r="BA70" s="122">
        <f t="shared" si="13"/>
        <v>0</v>
      </c>
      <c r="BB70" s="122">
        <f t="shared" si="14"/>
        <v>0</v>
      </c>
      <c r="BC70" s="122">
        <f t="shared" si="15"/>
        <v>0</v>
      </c>
      <c r="BD70" s="122">
        <f t="shared" si="16"/>
        <v>0</v>
      </c>
      <c r="BE70" s="122">
        <f t="shared" si="17"/>
        <v>0</v>
      </c>
      <c r="CZ70" s="122">
        <v>0</v>
      </c>
    </row>
    <row r="71" spans="1:104">
      <c r="A71" s="156"/>
      <c r="B71" s="157" t="s">
        <v>69</v>
      </c>
      <c r="C71" s="158" t="str">
        <f>CONCATENATE(B50," ",C50)</f>
        <v>96 Bourání konstrukcí</v>
      </c>
      <c r="D71" s="156"/>
      <c r="E71" s="159"/>
      <c r="F71" s="159"/>
      <c r="G71" s="160">
        <f>SUM(G50:G70)</f>
        <v>0</v>
      </c>
      <c r="O71" s="149">
        <v>4</v>
      </c>
      <c r="BA71" s="161">
        <f>SUM(BA50:BA70)</f>
        <v>0</v>
      </c>
      <c r="BB71" s="161">
        <f>SUM(BB50:BB70)</f>
        <v>0</v>
      </c>
      <c r="BC71" s="161">
        <f>SUM(BC50:BC70)</f>
        <v>0</v>
      </c>
      <c r="BD71" s="161">
        <f>SUM(BD50:BD70)</f>
        <v>0</v>
      </c>
      <c r="BE71" s="161">
        <f>SUM(BE50:BE70)</f>
        <v>0</v>
      </c>
    </row>
    <row r="72" spans="1:104">
      <c r="A72" s="142" t="s">
        <v>65</v>
      </c>
      <c r="B72" s="143" t="s">
        <v>182</v>
      </c>
      <c r="C72" s="144" t="s">
        <v>183</v>
      </c>
      <c r="D72" s="145"/>
      <c r="E72" s="146"/>
      <c r="F72" s="146"/>
      <c r="G72" s="147"/>
      <c r="H72" s="148"/>
      <c r="I72" s="148"/>
      <c r="O72" s="149">
        <v>1</v>
      </c>
    </row>
    <row r="73" spans="1:104">
      <c r="A73" s="150">
        <v>48</v>
      </c>
      <c r="B73" s="151" t="s">
        <v>184</v>
      </c>
      <c r="C73" s="152" t="s">
        <v>185</v>
      </c>
      <c r="D73" s="153" t="s">
        <v>172</v>
      </c>
      <c r="E73" s="154">
        <v>99.888999999999996</v>
      </c>
      <c r="F73" s="154"/>
      <c r="G73" s="155">
        <f>E73*F73</f>
        <v>0</v>
      </c>
      <c r="O73" s="149">
        <v>2</v>
      </c>
      <c r="AA73" s="122">
        <v>12</v>
      </c>
      <c r="AB73" s="122">
        <v>0</v>
      </c>
      <c r="AC73" s="122">
        <v>48</v>
      </c>
      <c r="AZ73" s="122">
        <v>1</v>
      </c>
      <c r="BA73" s="122">
        <f>IF(AZ73=1,G73,0)</f>
        <v>0</v>
      </c>
      <c r="BB73" s="122">
        <f>IF(AZ73=2,G73,0)</f>
        <v>0</v>
      </c>
      <c r="BC73" s="122">
        <f>IF(AZ73=3,G73,0)</f>
        <v>0</v>
      </c>
      <c r="BD73" s="122">
        <f>IF(AZ73=4,G73,0)</f>
        <v>0</v>
      </c>
      <c r="BE73" s="122">
        <f>IF(AZ73=5,G73,0)</f>
        <v>0</v>
      </c>
      <c r="CZ73" s="122">
        <v>0</v>
      </c>
    </row>
    <row r="74" spans="1:104">
      <c r="A74" s="156"/>
      <c r="B74" s="157" t="s">
        <v>69</v>
      </c>
      <c r="C74" s="158" t="str">
        <f>CONCATENATE(B72," ",C72)</f>
        <v>99 Staveništní přesun hmot</v>
      </c>
      <c r="D74" s="156"/>
      <c r="E74" s="159"/>
      <c r="F74" s="159"/>
      <c r="G74" s="160">
        <f>SUM(G72:G73)</f>
        <v>0</v>
      </c>
      <c r="O74" s="149">
        <v>4</v>
      </c>
      <c r="BA74" s="161">
        <f>SUM(BA72:BA73)</f>
        <v>0</v>
      </c>
      <c r="BB74" s="161">
        <f>SUM(BB72:BB73)</f>
        <v>0</v>
      </c>
      <c r="BC74" s="161">
        <f>SUM(BC72:BC73)</f>
        <v>0</v>
      </c>
      <c r="BD74" s="161">
        <f>SUM(BD72:BD73)</f>
        <v>0</v>
      </c>
      <c r="BE74" s="161">
        <f>SUM(BE72:BE73)</f>
        <v>0</v>
      </c>
    </row>
    <row r="75" spans="1:104">
      <c r="A75" s="142" t="s">
        <v>65</v>
      </c>
      <c r="B75" s="143" t="s">
        <v>186</v>
      </c>
      <c r="C75" s="144" t="s">
        <v>187</v>
      </c>
      <c r="D75" s="145"/>
      <c r="E75" s="146"/>
      <c r="F75" s="146"/>
      <c r="G75" s="147"/>
      <c r="H75" s="148"/>
      <c r="I75" s="148"/>
      <c r="O75" s="149">
        <v>1</v>
      </c>
    </row>
    <row r="76" spans="1:104">
      <c r="A76" s="150">
        <v>49</v>
      </c>
      <c r="B76" s="151" t="s">
        <v>188</v>
      </c>
      <c r="C76" s="152" t="s">
        <v>189</v>
      </c>
      <c r="D76" s="153" t="s">
        <v>82</v>
      </c>
      <c r="E76" s="154">
        <v>64.63</v>
      </c>
      <c r="F76" s="154"/>
      <c r="G76" s="155">
        <f>E76*F76</f>
        <v>0</v>
      </c>
      <c r="O76" s="149">
        <v>2</v>
      </c>
      <c r="AA76" s="122">
        <v>12</v>
      </c>
      <c r="AB76" s="122">
        <v>0</v>
      </c>
      <c r="AC76" s="122">
        <v>49</v>
      </c>
      <c r="AZ76" s="122">
        <v>2</v>
      </c>
      <c r="BA76" s="122">
        <f>IF(AZ76=1,G76,0)</f>
        <v>0</v>
      </c>
      <c r="BB76" s="122">
        <f>IF(AZ76=2,G76,0)</f>
        <v>0</v>
      </c>
      <c r="BC76" s="122">
        <f>IF(AZ76=3,G76,0)</f>
        <v>0</v>
      </c>
      <c r="BD76" s="122">
        <f>IF(AZ76=4,G76,0)</f>
        <v>0</v>
      </c>
      <c r="BE76" s="122">
        <f>IF(AZ76=5,G76,0)</f>
        <v>0</v>
      </c>
      <c r="CZ76" s="122">
        <v>3.4000000000000002E-4</v>
      </c>
    </row>
    <row r="77" spans="1:104">
      <c r="A77" s="150">
        <v>50</v>
      </c>
      <c r="B77" s="151" t="s">
        <v>190</v>
      </c>
      <c r="C77" s="152" t="s">
        <v>191</v>
      </c>
      <c r="D77" s="153" t="s">
        <v>54</v>
      </c>
      <c r="E77" s="154">
        <v>4.45</v>
      </c>
      <c r="F77" s="154"/>
      <c r="G77" s="155">
        <f>E77*F77</f>
        <v>0</v>
      </c>
      <c r="O77" s="149">
        <v>2</v>
      </c>
      <c r="AA77" s="122">
        <v>12</v>
      </c>
      <c r="AB77" s="122">
        <v>0</v>
      </c>
      <c r="AC77" s="122">
        <v>50</v>
      </c>
      <c r="AZ77" s="122">
        <v>2</v>
      </c>
      <c r="BA77" s="122">
        <f>IF(AZ77=1,G77,0)</f>
        <v>0</v>
      </c>
      <c r="BB77" s="122">
        <f>IF(AZ77=2,G77,0)</f>
        <v>0</v>
      </c>
      <c r="BC77" s="122">
        <f>IF(AZ77=3,G77,0)</f>
        <v>0</v>
      </c>
      <c r="BD77" s="122">
        <f>IF(AZ77=4,G77,0)</f>
        <v>0</v>
      </c>
      <c r="BE77" s="122">
        <f>IF(AZ77=5,G77,0)</f>
        <v>0</v>
      </c>
      <c r="CZ77" s="122">
        <v>0</v>
      </c>
    </row>
    <row r="78" spans="1:104">
      <c r="A78" s="156"/>
      <c r="B78" s="157" t="s">
        <v>69</v>
      </c>
      <c r="C78" s="158" t="str">
        <f>CONCATENATE(B75," ",C75)</f>
        <v>711 Izolace proti vodě</v>
      </c>
      <c r="D78" s="156"/>
      <c r="E78" s="159"/>
      <c r="F78" s="159"/>
      <c r="G78" s="160">
        <f>SUM(G75:G77)</f>
        <v>0</v>
      </c>
      <c r="O78" s="149">
        <v>4</v>
      </c>
      <c r="BA78" s="161">
        <f>SUM(BA75:BA77)</f>
        <v>0</v>
      </c>
      <c r="BB78" s="161">
        <f>SUM(BB75:BB77)</f>
        <v>0</v>
      </c>
      <c r="BC78" s="161">
        <f>SUM(BC75:BC77)</f>
        <v>0</v>
      </c>
      <c r="BD78" s="161">
        <f>SUM(BD75:BD77)</f>
        <v>0</v>
      </c>
      <c r="BE78" s="161">
        <f>SUM(BE75:BE77)</f>
        <v>0</v>
      </c>
    </row>
    <row r="79" spans="1:104">
      <c r="A79" s="142" t="s">
        <v>65</v>
      </c>
      <c r="B79" s="143" t="s">
        <v>192</v>
      </c>
      <c r="C79" s="144" t="s">
        <v>193</v>
      </c>
      <c r="D79" s="145"/>
      <c r="E79" s="146"/>
      <c r="F79" s="146"/>
      <c r="G79" s="147"/>
      <c r="H79" s="148"/>
      <c r="I79" s="148"/>
      <c r="O79" s="149">
        <v>1</v>
      </c>
    </row>
    <row r="80" spans="1:104">
      <c r="A80" s="150">
        <v>51</v>
      </c>
      <c r="B80" s="151" t="s">
        <v>194</v>
      </c>
      <c r="C80" s="152" t="s">
        <v>195</v>
      </c>
      <c r="D80" s="153" t="s">
        <v>82</v>
      </c>
      <c r="E80" s="154">
        <v>729.64</v>
      </c>
      <c r="F80" s="154"/>
      <c r="G80" s="155">
        <f t="shared" ref="G80:G85" si="18">E80*F80</f>
        <v>0</v>
      </c>
      <c r="O80" s="149">
        <v>2</v>
      </c>
      <c r="AA80" s="122">
        <v>12</v>
      </c>
      <c r="AB80" s="122">
        <v>0</v>
      </c>
      <c r="AC80" s="122">
        <v>51</v>
      </c>
      <c r="AZ80" s="122">
        <v>2</v>
      </c>
      <c r="BA80" s="122">
        <f t="shared" ref="BA80:BA85" si="19">IF(AZ80=1,G80,0)</f>
        <v>0</v>
      </c>
      <c r="BB80" s="122">
        <f t="shared" ref="BB80:BB85" si="20">IF(AZ80=2,G80,0)</f>
        <v>0</v>
      </c>
      <c r="BC80" s="122">
        <f t="shared" ref="BC80:BC85" si="21">IF(AZ80=3,G80,0)</f>
        <v>0</v>
      </c>
      <c r="BD80" s="122">
        <f t="shared" ref="BD80:BD85" si="22">IF(AZ80=4,G80,0)</f>
        <v>0</v>
      </c>
      <c r="BE80" s="122">
        <f t="shared" ref="BE80:BE85" si="23">IF(AZ80=5,G80,0)</f>
        <v>0</v>
      </c>
      <c r="CZ80" s="122">
        <v>0</v>
      </c>
    </row>
    <row r="81" spans="1:104">
      <c r="A81" s="150">
        <v>52</v>
      </c>
      <c r="B81" s="151" t="s">
        <v>196</v>
      </c>
      <c r="C81" s="152" t="s">
        <v>197</v>
      </c>
      <c r="D81" s="153" t="s">
        <v>82</v>
      </c>
      <c r="E81" s="154">
        <v>1459.28</v>
      </c>
      <c r="F81" s="154"/>
      <c r="G81" s="155">
        <f t="shared" si="18"/>
        <v>0</v>
      </c>
      <c r="O81" s="149">
        <v>2</v>
      </c>
      <c r="AA81" s="122">
        <v>12</v>
      </c>
      <c r="AB81" s="122">
        <v>0</v>
      </c>
      <c r="AC81" s="122">
        <v>52</v>
      </c>
      <c r="AZ81" s="122">
        <v>2</v>
      </c>
      <c r="BA81" s="122">
        <f t="shared" si="19"/>
        <v>0</v>
      </c>
      <c r="BB81" s="122">
        <f t="shared" si="20"/>
        <v>0</v>
      </c>
      <c r="BC81" s="122">
        <f t="shared" si="21"/>
        <v>0</v>
      </c>
      <c r="BD81" s="122">
        <f t="shared" si="22"/>
        <v>0</v>
      </c>
      <c r="BE81" s="122">
        <f t="shared" si="23"/>
        <v>0</v>
      </c>
      <c r="CZ81" s="122">
        <v>0</v>
      </c>
    </row>
    <row r="82" spans="1:104">
      <c r="A82" s="150">
        <v>53</v>
      </c>
      <c r="B82" s="151" t="s">
        <v>198</v>
      </c>
      <c r="C82" s="152" t="s">
        <v>199</v>
      </c>
      <c r="D82" s="153" t="s">
        <v>82</v>
      </c>
      <c r="E82" s="154">
        <v>841.98699999999997</v>
      </c>
      <c r="F82" s="154"/>
      <c r="G82" s="155">
        <f t="shared" si="18"/>
        <v>0</v>
      </c>
      <c r="O82" s="149">
        <v>2</v>
      </c>
      <c r="AA82" s="122">
        <v>12</v>
      </c>
      <c r="AB82" s="122">
        <v>0</v>
      </c>
      <c r="AC82" s="122">
        <v>53</v>
      </c>
      <c r="AZ82" s="122">
        <v>2</v>
      </c>
      <c r="BA82" s="122">
        <f t="shared" si="19"/>
        <v>0</v>
      </c>
      <c r="BB82" s="122">
        <f t="shared" si="20"/>
        <v>0</v>
      </c>
      <c r="BC82" s="122">
        <f t="shared" si="21"/>
        <v>0</v>
      </c>
      <c r="BD82" s="122">
        <f t="shared" si="22"/>
        <v>0</v>
      </c>
      <c r="BE82" s="122">
        <f t="shared" si="23"/>
        <v>0</v>
      </c>
      <c r="CZ82" s="122">
        <v>3.5E-4</v>
      </c>
    </row>
    <row r="83" spans="1:104">
      <c r="A83" s="150">
        <v>54</v>
      </c>
      <c r="B83" s="151" t="s">
        <v>200</v>
      </c>
      <c r="C83" s="152" t="s">
        <v>201</v>
      </c>
      <c r="D83" s="153" t="s">
        <v>202</v>
      </c>
      <c r="E83" s="154">
        <v>291.85599999999999</v>
      </c>
      <c r="F83" s="154"/>
      <c r="G83" s="155">
        <f t="shared" si="18"/>
        <v>0</v>
      </c>
      <c r="O83" s="149">
        <v>2</v>
      </c>
      <c r="AA83" s="122">
        <v>12</v>
      </c>
      <c r="AB83" s="122">
        <v>1</v>
      </c>
      <c r="AC83" s="122">
        <v>54</v>
      </c>
      <c r="AZ83" s="122">
        <v>2</v>
      </c>
      <c r="BA83" s="122">
        <f t="shared" si="19"/>
        <v>0</v>
      </c>
      <c r="BB83" s="122">
        <f t="shared" si="20"/>
        <v>0</v>
      </c>
      <c r="BC83" s="122">
        <f t="shared" si="21"/>
        <v>0</v>
      </c>
      <c r="BD83" s="122">
        <f t="shared" si="22"/>
        <v>0</v>
      </c>
      <c r="BE83" s="122">
        <f t="shared" si="23"/>
        <v>0</v>
      </c>
      <c r="CZ83" s="122">
        <v>1</v>
      </c>
    </row>
    <row r="84" spans="1:104">
      <c r="A84" s="150">
        <v>55</v>
      </c>
      <c r="B84" s="151" t="s">
        <v>203</v>
      </c>
      <c r="C84" s="152" t="s">
        <v>327</v>
      </c>
      <c r="D84" s="153" t="s">
        <v>82</v>
      </c>
      <c r="E84" s="154">
        <v>968.28499999999997</v>
      </c>
      <c r="F84" s="154"/>
      <c r="G84" s="155">
        <f t="shared" si="18"/>
        <v>0</v>
      </c>
      <c r="O84" s="149">
        <v>2</v>
      </c>
      <c r="AA84" s="122">
        <v>12</v>
      </c>
      <c r="AB84" s="122">
        <v>1</v>
      </c>
      <c r="AC84" s="122">
        <v>55</v>
      </c>
      <c r="AZ84" s="122">
        <v>2</v>
      </c>
      <c r="BA84" s="122">
        <f t="shared" si="19"/>
        <v>0</v>
      </c>
      <c r="BB84" s="122">
        <f t="shared" si="20"/>
        <v>0</v>
      </c>
      <c r="BC84" s="122">
        <f t="shared" si="21"/>
        <v>0</v>
      </c>
      <c r="BD84" s="122">
        <f t="shared" si="22"/>
        <v>0</v>
      </c>
      <c r="BE84" s="122">
        <f t="shared" si="23"/>
        <v>0</v>
      </c>
      <c r="CZ84" s="122">
        <v>4.3E-3</v>
      </c>
    </row>
    <row r="85" spans="1:104">
      <c r="A85" s="150">
        <v>56</v>
      </c>
      <c r="B85" s="151" t="s">
        <v>204</v>
      </c>
      <c r="C85" s="152" t="s">
        <v>205</v>
      </c>
      <c r="D85" s="153" t="s">
        <v>54</v>
      </c>
      <c r="E85" s="154">
        <v>4.3499999999999996</v>
      </c>
      <c r="F85" s="154"/>
      <c r="G85" s="155">
        <f t="shared" si="18"/>
        <v>0</v>
      </c>
      <c r="O85" s="149">
        <v>2</v>
      </c>
      <c r="AA85" s="122">
        <v>12</v>
      </c>
      <c r="AB85" s="122">
        <v>0</v>
      </c>
      <c r="AC85" s="122">
        <v>56</v>
      </c>
      <c r="AZ85" s="122">
        <v>2</v>
      </c>
      <c r="BA85" s="122">
        <f t="shared" si="19"/>
        <v>0</v>
      </c>
      <c r="BB85" s="122">
        <f t="shared" si="20"/>
        <v>0</v>
      </c>
      <c r="BC85" s="122">
        <f t="shared" si="21"/>
        <v>0</v>
      </c>
      <c r="BD85" s="122">
        <f t="shared" si="22"/>
        <v>0</v>
      </c>
      <c r="BE85" s="122">
        <f t="shared" si="23"/>
        <v>0</v>
      </c>
      <c r="CZ85" s="122">
        <v>0</v>
      </c>
    </row>
    <row r="86" spans="1:104">
      <c r="A86" s="156"/>
      <c r="B86" s="157" t="s">
        <v>69</v>
      </c>
      <c r="C86" s="158" t="str">
        <f>CONCATENATE(B79," ",C79)</f>
        <v>712 Živičné krytiny</v>
      </c>
      <c r="D86" s="156"/>
      <c r="E86" s="159"/>
      <c r="F86" s="159"/>
      <c r="G86" s="160">
        <f>SUM(G79:G85)</f>
        <v>0</v>
      </c>
      <c r="O86" s="149">
        <v>4</v>
      </c>
      <c r="BA86" s="161">
        <f>SUM(BA79:BA85)</f>
        <v>0</v>
      </c>
      <c r="BB86" s="161">
        <f>SUM(BB79:BB85)</f>
        <v>0</v>
      </c>
      <c r="BC86" s="161">
        <f>SUM(BC79:BC85)</f>
        <v>0</v>
      </c>
      <c r="BD86" s="161">
        <f>SUM(BD79:BD85)</f>
        <v>0</v>
      </c>
      <c r="BE86" s="161">
        <f>SUM(BE79:BE85)</f>
        <v>0</v>
      </c>
    </row>
    <row r="87" spans="1:104">
      <c r="A87" s="142" t="s">
        <v>65</v>
      </c>
      <c r="B87" s="143" t="s">
        <v>206</v>
      </c>
      <c r="C87" s="144" t="s">
        <v>207</v>
      </c>
      <c r="D87" s="145"/>
      <c r="E87" s="146"/>
      <c r="F87" s="146"/>
      <c r="G87" s="147"/>
      <c r="H87" s="148"/>
      <c r="I87" s="148"/>
      <c r="O87" s="149">
        <v>1</v>
      </c>
    </row>
    <row r="88" spans="1:104">
      <c r="A88" s="150">
        <v>57</v>
      </c>
      <c r="B88" s="151" t="s">
        <v>208</v>
      </c>
      <c r="C88" s="152" t="s">
        <v>209</v>
      </c>
      <c r="D88" s="153" t="s">
        <v>82</v>
      </c>
      <c r="E88" s="154">
        <v>64.63</v>
      </c>
      <c r="F88" s="154"/>
      <c r="G88" s="155">
        <f t="shared" ref="G88:G96" si="24">E88*F88</f>
        <v>0</v>
      </c>
      <c r="O88" s="149">
        <v>2</v>
      </c>
      <c r="AA88" s="122">
        <v>12</v>
      </c>
      <c r="AB88" s="122">
        <v>0</v>
      </c>
      <c r="AC88" s="122">
        <v>57</v>
      </c>
      <c r="AZ88" s="122">
        <v>2</v>
      </c>
      <c r="BA88" s="122">
        <f t="shared" ref="BA88:BA96" si="25">IF(AZ88=1,G88,0)</f>
        <v>0</v>
      </c>
      <c r="BB88" s="122">
        <f t="shared" ref="BB88:BB96" si="26">IF(AZ88=2,G88,0)</f>
        <v>0</v>
      </c>
      <c r="BC88" s="122">
        <f t="shared" ref="BC88:BC96" si="27">IF(AZ88=3,G88,0)</f>
        <v>0</v>
      </c>
      <c r="BD88" s="122">
        <f t="shared" ref="BD88:BD96" si="28">IF(AZ88=4,G88,0)</f>
        <v>0</v>
      </c>
      <c r="BE88" s="122">
        <f t="shared" ref="BE88:BE96" si="29">IF(AZ88=5,G88,0)</f>
        <v>0</v>
      </c>
      <c r="CZ88" s="122">
        <v>9.0000000000000006E-5</v>
      </c>
    </row>
    <row r="89" spans="1:104">
      <c r="A89" s="150">
        <v>58</v>
      </c>
      <c r="B89" s="151" t="s">
        <v>210</v>
      </c>
      <c r="C89" s="152" t="s">
        <v>211</v>
      </c>
      <c r="D89" s="153" t="s">
        <v>82</v>
      </c>
      <c r="E89" s="154">
        <v>71.093000000000004</v>
      </c>
      <c r="F89" s="154"/>
      <c r="G89" s="155">
        <f t="shared" si="24"/>
        <v>0</v>
      </c>
      <c r="O89" s="149">
        <v>2</v>
      </c>
      <c r="AA89" s="122">
        <v>12</v>
      </c>
      <c r="AB89" s="122">
        <v>1</v>
      </c>
      <c r="AC89" s="122">
        <v>58</v>
      </c>
      <c r="AZ89" s="122">
        <v>2</v>
      </c>
      <c r="BA89" s="122">
        <f t="shared" si="25"/>
        <v>0</v>
      </c>
      <c r="BB89" s="122">
        <f t="shared" si="26"/>
        <v>0</v>
      </c>
      <c r="BC89" s="122">
        <f t="shared" si="27"/>
        <v>0</v>
      </c>
      <c r="BD89" s="122">
        <f t="shared" si="28"/>
        <v>0</v>
      </c>
      <c r="BE89" s="122">
        <f t="shared" si="29"/>
        <v>0</v>
      </c>
      <c r="CZ89" s="122">
        <v>3.7999999999999999E-2</v>
      </c>
    </row>
    <row r="90" spans="1:104">
      <c r="A90" s="150">
        <v>59</v>
      </c>
      <c r="B90" s="151" t="s">
        <v>212</v>
      </c>
      <c r="C90" s="152" t="s">
        <v>213</v>
      </c>
      <c r="D90" s="153" t="s">
        <v>82</v>
      </c>
      <c r="E90" s="154">
        <v>132.97999999999999</v>
      </c>
      <c r="F90" s="154"/>
      <c r="G90" s="155">
        <f t="shared" si="24"/>
        <v>0</v>
      </c>
      <c r="O90" s="149">
        <v>2</v>
      </c>
      <c r="AA90" s="122">
        <v>12</v>
      </c>
      <c r="AB90" s="122">
        <v>0</v>
      </c>
      <c r="AC90" s="122">
        <v>59</v>
      </c>
      <c r="AZ90" s="122">
        <v>2</v>
      </c>
      <c r="BA90" s="122">
        <f t="shared" si="25"/>
        <v>0</v>
      </c>
      <c r="BB90" s="122">
        <f t="shared" si="26"/>
        <v>0</v>
      </c>
      <c r="BC90" s="122">
        <f t="shared" si="27"/>
        <v>0</v>
      </c>
      <c r="BD90" s="122">
        <f t="shared" si="28"/>
        <v>0</v>
      </c>
      <c r="BE90" s="122">
        <f t="shared" si="29"/>
        <v>0</v>
      </c>
      <c r="CZ90" s="122">
        <v>3.0000000000000001E-3</v>
      </c>
    </row>
    <row r="91" spans="1:104">
      <c r="A91" s="150">
        <v>60</v>
      </c>
      <c r="B91" s="151" t="s">
        <v>214</v>
      </c>
      <c r="C91" s="152" t="s">
        <v>215</v>
      </c>
      <c r="D91" s="153" t="s">
        <v>82</v>
      </c>
      <c r="E91" s="154">
        <v>1530.0170000000001</v>
      </c>
      <c r="F91" s="154"/>
      <c r="G91" s="155">
        <f t="shared" si="24"/>
        <v>0</v>
      </c>
      <c r="O91" s="149">
        <v>2</v>
      </c>
      <c r="AA91" s="122">
        <v>12</v>
      </c>
      <c r="AB91" s="122">
        <v>0</v>
      </c>
      <c r="AC91" s="122">
        <v>60</v>
      </c>
      <c r="AZ91" s="122">
        <v>2</v>
      </c>
      <c r="BA91" s="122">
        <f t="shared" si="25"/>
        <v>0</v>
      </c>
      <c r="BB91" s="122">
        <f t="shared" si="26"/>
        <v>0</v>
      </c>
      <c r="BC91" s="122">
        <f t="shared" si="27"/>
        <v>0</v>
      </c>
      <c r="BD91" s="122">
        <f t="shared" si="28"/>
        <v>0</v>
      </c>
      <c r="BE91" s="122">
        <f t="shared" si="29"/>
        <v>0</v>
      </c>
      <c r="CZ91" s="122">
        <v>3.1E-4</v>
      </c>
    </row>
    <row r="92" spans="1:104">
      <c r="A92" s="150">
        <v>61</v>
      </c>
      <c r="B92" s="151" t="s">
        <v>216</v>
      </c>
      <c r="C92" s="152" t="s">
        <v>328</v>
      </c>
      <c r="D92" s="153" t="s">
        <v>82</v>
      </c>
      <c r="E92" s="154">
        <v>91.542000000000002</v>
      </c>
      <c r="F92" s="154"/>
      <c r="G92" s="155">
        <f t="shared" si="24"/>
        <v>0</v>
      </c>
      <c r="O92" s="149">
        <v>2</v>
      </c>
      <c r="AA92" s="122">
        <v>12</v>
      </c>
      <c r="AB92" s="122">
        <v>1</v>
      </c>
      <c r="AC92" s="122">
        <v>61</v>
      </c>
      <c r="AZ92" s="122">
        <v>2</v>
      </c>
      <c r="BA92" s="122">
        <f t="shared" si="25"/>
        <v>0</v>
      </c>
      <c r="BB92" s="122">
        <f t="shared" si="26"/>
        <v>0</v>
      </c>
      <c r="BC92" s="122">
        <f t="shared" si="27"/>
        <v>0</v>
      </c>
      <c r="BD92" s="122">
        <f t="shared" si="28"/>
        <v>0</v>
      </c>
      <c r="BE92" s="122">
        <f t="shared" si="29"/>
        <v>0</v>
      </c>
      <c r="CZ92" s="122">
        <v>1.83E-3</v>
      </c>
    </row>
    <row r="93" spans="1:104">
      <c r="A93" s="150">
        <v>62</v>
      </c>
      <c r="B93" s="151" t="s">
        <v>217</v>
      </c>
      <c r="C93" s="152" t="s">
        <v>329</v>
      </c>
      <c r="D93" s="153" t="s">
        <v>82</v>
      </c>
      <c r="E93" s="154">
        <v>802.60400000000004</v>
      </c>
      <c r="F93" s="154"/>
      <c r="G93" s="155">
        <f t="shared" si="24"/>
        <v>0</v>
      </c>
      <c r="O93" s="149">
        <v>2</v>
      </c>
      <c r="AA93" s="122">
        <v>12</v>
      </c>
      <c r="AB93" s="122">
        <v>1</v>
      </c>
      <c r="AC93" s="122">
        <v>62</v>
      </c>
      <c r="AZ93" s="122">
        <v>2</v>
      </c>
      <c r="BA93" s="122">
        <f t="shared" si="25"/>
        <v>0</v>
      </c>
      <c r="BB93" s="122">
        <f t="shared" si="26"/>
        <v>0</v>
      </c>
      <c r="BC93" s="122">
        <f t="shared" si="27"/>
        <v>0</v>
      </c>
      <c r="BD93" s="122">
        <f t="shared" si="28"/>
        <v>0</v>
      </c>
      <c r="BE93" s="122">
        <f t="shared" si="29"/>
        <v>0</v>
      </c>
      <c r="CZ93" s="122">
        <v>4.6299999999999996E-3</v>
      </c>
    </row>
    <row r="94" spans="1:104">
      <c r="A94" s="150">
        <v>63</v>
      </c>
      <c r="B94" s="151" t="s">
        <v>218</v>
      </c>
      <c r="C94" s="152" t="s">
        <v>219</v>
      </c>
      <c r="D94" s="153" t="s">
        <v>72</v>
      </c>
      <c r="E94" s="154">
        <v>124.2811</v>
      </c>
      <c r="F94" s="154"/>
      <c r="G94" s="155">
        <f t="shared" si="24"/>
        <v>0</v>
      </c>
      <c r="O94" s="149">
        <v>2</v>
      </c>
      <c r="AA94" s="122">
        <v>12</v>
      </c>
      <c r="AB94" s="122">
        <v>0</v>
      </c>
      <c r="AC94" s="122">
        <v>63</v>
      </c>
      <c r="AZ94" s="122">
        <v>2</v>
      </c>
      <c r="BA94" s="122">
        <f t="shared" si="25"/>
        <v>0</v>
      </c>
      <c r="BB94" s="122">
        <f t="shared" si="26"/>
        <v>0</v>
      </c>
      <c r="BC94" s="122">
        <f t="shared" si="27"/>
        <v>0</v>
      </c>
      <c r="BD94" s="122">
        <f t="shared" si="28"/>
        <v>0</v>
      </c>
      <c r="BE94" s="122">
        <f t="shared" si="29"/>
        <v>0</v>
      </c>
      <c r="CZ94" s="122">
        <v>0</v>
      </c>
    </row>
    <row r="95" spans="1:104">
      <c r="A95" s="150">
        <v>64</v>
      </c>
      <c r="B95" s="151" t="s">
        <v>220</v>
      </c>
      <c r="C95" s="152" t="s">
        <v>221</v>
      </c>
      <c r="D95" s="153" t="s">
        <v>82</v>
      </c>
      <c r="E95" s="154">
        <v>54.735999999999997</v>
      </c>
      <c r="F95" s="154"/>
      <c r="G95" s="155">
        <f t="shared" si="24"/>
        <v>0</v>
      </c>
      <c r="O95" s="149">
        <v>2</v>
      </c>
      <c r="AA95" s="122">
        <v>12</v>
      </c>
      <c r="AB95" s="122">
        <v>0</v>
      </c>
      <c r="AC95" s="122">
        <v>64</v>
      </c>
      <c r="AZ95" s="122">
        <v>2</v>
      </c>
      <c r="BA95" s="122">
        <f t="shared" si="25"/>
        <v>0</v>
      </c>
      <c r="BB95" s="122">
        <f t="shared" si="26"/>
        <v>0</v>
      </c>
      <c r="BC95" s="122">
        <f t="shared" si="27"/>
        <v>0</v>
      </c>
      <c r="BD95" s="122">
        <f t="shared" si="28"/>
        <v>0</v>
      </c>
      <c r="BE95" s="122">
        <f t="shared" si="29"/>
        <v>0</v>
      </c>
      <c r="CZ95" s="122">
        <v>0</v>
      </c>
    </row>
    <row r="96" spans="1:104">
      <c r="A96" s="150">
        <v>65</v>
      </c>
      <c r="B96" s="151" t="s">
        <v>222</v>
      </c>
      <c r="C96" s="152" t="s">
        <v>223</v>
      </c>
      <c r="D96" s="153" t="s">
        <v>54</v>
      </c>
      <c r="E96" s="154">
        <v>2.1</v>
      </c>
      <c r="F96" s="154"/>
      <c r="G96" s="155">
        <f t="shared" si="24"/>
        <v>0</v>
      </c>
      <c r="O96" s="149">
        <v>2</v>
      </c>
      <c r="AA96" s="122">
        <v>12</v>
      </c>
      <c r="AB96" s="122">
        <v>0</v>
      </c>
      <c r="AC96" s="122">
        <v>65</v>
      </c>
      <c r="AZ96" s="122">
        <v>2</v>
      </c>
      <c r="BA96" s="122">
        <f t="shared" si="25"/>
        <v>0</v>
      </c>
      <c r="BB96" s="122">
        <f t="shared" si="26"/>
        <v>0</v>
      </c>
      <c r="BC96" s="122">
        <f t="shared" si="27"/>
        <v>0</v>
      </c>
      <c r="BD96" s="122">
        <f t="shared" si="28"/>
        <v>0</v>
      </c>
      <c r="BE96" s="122">
        <f t="shared" si="29"/>
        <v>0</v>
      </c>
      <c r="CZ96" s="122">
        <v>0</v>
      </c>
    </row>
    <row r="97" spans="1:104">
      <c r="A97" s="156"/>
      <c r="B97" s="157" t="s">
        <v>69</v>
      </c>
      <c r="C97" s="158" t="str">
        <f>CONCATENATE(B87," ",C87)</f>
        <v>713 Izolace tepelné</v>
      </c>
      <c r="D97" s="156"/>
      <c r="E97" s="159"/>
      <c r="F97" s="159"/>
      <c r="G97" s="160">
        <f>SUM(G87:G96)</f>
        <v>0</v>
      </c>
      <c r="O97" s="149">
        <v>4</v>
      </c>
      <c r="BA97" s="161">
        <f>SUM(BA87:BA96)</f>
        <v>0</v>
      </c>
      <c r="BB97" s="161">
        <f>SUM(BB87:BB96)</f>
        <v>0</v>
      </c>
      <c r="BC97" s="161">
        <f>SUM(BC87:BC96)</f>
        <v>0</v>
      </c>
      <c r="BD97" s="161">
        <f>SUM(BD87:BD96)</f>
        <v>0</v>
      </c>
      <c r="BE97" s="161">
        <f>SUM(BE87:BE96)</f>
        <v>0</v>
      </c>
    </row>
    <row r="98" spans="1:104">
      <c r="A98" s="142" t="s">
        <v>65</v>
      </c>
      <c r="B98" s="143" t="s">
        <v>224</v>
      </c>
      <c r="C98" s="144" t="s">
        <v>225</v>
      </c>
      <c r="D98" s="145"/>
      <c r="E98" s="146"/>
      <c r="F98" s="146"/>
      <c r="G98" s="147"/>
      <c r="H98" s="148"/>
      <c r="I98" s="148"/>
      <c r="O98" s="149">
        <v>1</v>
      </c>
    </row>
    <row r="99" spans="1:104" ht="22.5">
      <c r="A99" s="150">
        <v>66</v>
      </c>
      <c r="B99" s="151" t="s">
        <v>226</v>
      </c>
      <c r="C99" s="152" t="s">
        <v>227</v>
      </c>
      <c r="D99" s="153" t="s">
        <v>109</v>
      </c>
      <c r="E99" s="154">
        <v>2</v>
      </c>
      <c r="F99" s="154"/>
      <c r="G99" s="155">
        <f>E99*F99</f>
        <v>0</v>
      </c>
      <c r="O99" s="149">
        <v>2</v>
      </c>
      <c r="AA99" s="122">
        <v>12</v>
      </c>
      <c r="AB99" s="122">
        <v>0</v>
      </c>
      <c r="AC99" s="122">
        <v>66</v>
      </c>
      <c r="AZ99" s="122">
        <v>2</v>
      </c>
      <c r="BA99" s="122">
        <f>IF(AZ99=1,G99,0)</f>
        <v>0</v>
      </c>
      <c r="BB99" s="122">
        <f>IF(AZ99=2,G99,0)</f>
        <v>0</v>
      </c>
      <c r="BC99" s="122">
        <f>IF(AZ99=3,G99,0)</f>
        <v>0</v>
      </c>
      <c r="BD99" s="122">
        <f>IF(AZ99=4,G99,0)</f>
        <v>0</v>
      </c>
      <c r="BE99" s="122">
        <f>IF(AZ99=5,G99,0)</f>
        <v>0</v>
      </c>
      <c r="CZ99" s="122">
        <v>9.2000000000000003E-4</v>
      </c>
    </row>
    <row r="100" spans="1:104">
      <c r="A100" s="150">
        <v>67</v>
      </c>
      <c r="B100" s="151" t="s">
        <v>228</v>
      </c>
      <c r="C100" s="152" t="s">
        <v>229</v>
      </c>
      <c r="D100" s="153" t="s">
        <v>54</v>
      </c>
      <c r="E100" s="154">
        <v>1.7</v>
      </c>
      <c r="F100" s="154"/>
      <c r="G100" s="155">
        <f>E100*F100</f>
        <v>0</v>
      </c>
      <c r="O100" s="149">
        <v>2</v>
      </c>
      <c r="AA100" s="122">
        <v>12</v>
      </c>
      <c r="AB100" s="122">
        <v>0</v>
      </c>
      <c r="AC100" s="122">
        <v>67</v>
      </c>
      <c r="AZ100" s="122">
        <v>2</v>
      </c>
      <c r="BA100" s="122">
        <f>IF(AZ100=1,G100,0)</f>
        <v>0</v>
      </c>
      <c r="BB100" s="122">
        <f>IF(AZ100=2,G100,0)</f>
        <v>0</v>
      </c>
      <c r="BC100" s="122">
        <f>IF(AZ100=3,G100,0)</f>
        <v>0</v>
      </c>
      <c r="BD100" s="122">
        <f>IF(AZ100=4,G100,0)</f>
        <v>0</v>
      </c>
      <c r="BE100" s="122">
        <f>IF(AZ100=5,G100,0)</f>
        <v>0</v>
      </c>
      <c r="CZ100" s="122">
        <v>0</v>
      </c>
    </row>
    <row r="101" spans="1:104">
      <c r="A101" s="156"/>
      <c r="B101" s="157" t="s">
        <v>69</v>
      </c>
      <c r="C101" s="158" t="str">
        <f>CONCATENATE(B98," ",C98)</f>
        <v>721 Vnitřní kanalizace</v>
      </c>
      <c r="D101" s="156"/>
      <c r="E101" s="159"/>
      <c r="F101" s="159"/>
      <c r="G101" s="160">
        <f>SUM(G98:G100)</f>
        <v>0</v>
      </c>
      <c r="O101" s="149">
        <v>4</v>
      </c>
      <c r="BA101" s="161">
        <f>SUM(BA98:BA100)</f>
        <v>0</v>
      </c>
      <c r="BB101" s="161">
        <f>SUM(BB98:BB100)</f>
        <v>0</v>
      </c>
      <c r="BC101" s="161">
        <f>SUM(BC98:BC100)</f>
        <v>0</v>
      </c>
      <c r="BD101" s="161">
        <f>SUM(BD98:BD100)</f>
        <v>0</v>
      </c>
      <c r="BE101" s="161">
        <f>SUM(BE98:BE100)</f>
        <v>0</v>
      </c>
    </row>
    <row r="102" spans="1:104">
      <c r="A102" s="142" t="s">
        <v>65</v>
      </c>
      <c r="B102" s="143" t="s">
        <v>230</v>
      </c>
      <c r="C102" s="144" t="s">
        <v>231</v>
      </c>
      <c r="D102" s="145"/>
      <c r="E102" s="146"/>
      <c r="F102" s="146"/>
      <c r="G102" s="147"/>
      <c r="H102" s="148"/>
      <c r="I102" s="148"/>
      <c r="O102" s="149">
        <v>1</v>
      </c>
    </row>
    <row r="103" spans="1:104">
      <c r="A103" s="150">
        <v>68</v>
      </c>
      <c r="B103" s="151" t="s">
        <v>232</v>
      </c>
      <c r="C103" s="152" t="s">
        <v>233</v>
      </c>
      <c r="D103" s="153" t="s">
        <v>137</v>
      </c>
      <c r="E103" s="154">
        <v>1</v>
      </c>
      <c r="F103" s="154">
        <f>'410 PS'!G32</f>
        <v>0</v>
      </c>
      <c r="G103" s="155">
        <f>E103*F103</f>
        <v>0</v>
      </c>
      <c r="O103" s="149">
        <v>2</v>
      </c>
      <c r="AA103" s="122">
        <v>12</v>
      </c>
      <c r="AB103" s="122">
        <v>0</v>
      </c>
      <c r="AC103" s="122">
        <v>68</v>
      </c>
      <c r="AZ103" s="122">
        <v>2</v>
      </c>
      <c r="BA103" s="122">
        <f>IF(AZ103=1,G103,0)</f>
        <v>0</v>
      </c>
      <c r="BB103" s="122">
        <f>IF(AZ103=2,G103,0)</f>
        <v>0</v>
      </c>
      <c r="BC103" s="122">
        <f>IF(AZ103=3,G103,0)</f>
        <v>0</v>
      </c>
      <c r="BD103" s="122">
        <f>IF(AZ103=4,G103,0)</f>
        <v>0</v>
      </c>
      <c r="BE103" s="122">
        <f>IF(AZ103=5,G103,0)</f>
        <v>0</v>
      </c>
      <c r="CZ103" s="122">
        <v>0</v>
      </c>
    </row>
    <row r="104" spans="1:104">
      <c r="A104" s="156"/>
      <c r="B104" s="157" t="s">
        <v>69</v>
      </c>
      <c r="C104" s="158" t="str">
        <f>CONCATENATE(B102," ",C102)</f>
        <v>732 Předávací stanice</v>
      </c>
      <c r="D104" s="156"/>
      <c r="E104" s="159"/>
      <c r="F104" s="159"/>
      <c r="G104" s="160">
        <f>SUM(G102:G103)</f>
        <v>0</v>
      </c>
      <c r="O104" s="149">
        <v>4</v>
      </c>
      <c r="BA104" s="161">
        <f>SUM(BA102:BA103)</f>
        <v>0</v>
      </c>
      <c r="BB104" s="161">
        <f>SUM(BB102:BB103)</f>
        <v>0</v>
      </c>
      <c r="BC104" s="161">
        <f>SUM(BC102:BC103)</f>
        <v>0</v>
      </c>
      <c r="BD104" s="161">
        <f>SUM(BD102:BD103)</f>
        <v>0</v>
      </c>
      <c r="BE104" s="161">
        <f>SUM(BE102:BE103)</f>
        <v>0</v>
      </c>
    </row>
    <row r="105" spans="1:104">
      <c r="A105" s="142" t="s">
        <v>65</v>
      </c>
      <c r="B105" s="143" t="s">
        <v>234</v>
      </c>
      <c r="C105" s="144" t="s">
        <v>235</v>
      </c>
      <c r="D105" s="145"/>
      <c r="E105" s="146"/>
      <c r="F105" s="146"/>
      <c r="G105" s="147"/>
      <c r="H105" s="148"/>
      <c r="I105" s="148"/>
      <c r="O105" s="149">
        <v>1</v>
      </c>
    </row>
    <row r="106" spans="1:104">
      <c r="A106" s="150">
        <v>69</v>
      </c>
      <c r="B106" s="151" t="s">
        <v>236</v>
      </c>
      <c r="C106" s="152" t="s">
        <v>237</v>
      </c>
      <c r="D106" s="153" t="s">
        <v>82</v>
      </c>
      <c r="E106" s="154">
        <v>70.736999999999995</v>
      </c>
      <c r="F106" s="154"/>
      <c r="G106" s="155">
        <f>E106*F106</f>
        <v>0</v>
      </c>
      <c r="O106" s="149">
        <v>2</v>
      </c>
      <c r="AA106" s="122">
        <v>12</v>
      </c>
      <c r="AB106" s="122">
        <v>0</v>
      </c>
      <c r="AC106" s="122">
        <v>69</v>
      </c>
      <c r="AZ106" s="122">
        <v>2</v>
      </c>
      <c r="BA106" s="122">
        <f>IF(AZ106=1,G106,0)</f>
        <v>0</v>
      </c>
      <c r="BB106" s="122">
        <f>IF(AZ106=2,G106,0)</f>
        <v>0</v>
      </c>
      <c r="BC106" s="122">
        <f>IF(AZ106=3,G106,0)</f>
        <v>0</v>
      </c>
      <c r="BD106" s="122">
        <f>IF(AZ106=4,G106,0)</f>
        <v>0</v>
      </c>
      <c r="BE106" s="122">
        <f>IF(AZ106=5,G106,0)</f>
        <v>0</v>
      </c>
      <c r="CZ106" s="122">
        <v>0</v>
      </c>
    </row>
    <row r="107" spans="1:104">
      <c r="A107" s="150">
        <v>70</v>
      </c>
      <c r="B107" s="151" t="s">
        <v>238</v>
      </c>
      <c r="C107" s="152" t="s">
        <v>239</v>
      </c>
      <c r="D107" s="153" t="s">
        <v>82</v>
      </c>
      <c r="E107" s="154">
        <v>77.810699999999997</v>
      </c>
      <c r="F107" s="154"/>
      <c r="G107" s="155">
        <f>E107*F107</f>
        <v>0</v>
      </c>
      <c r="O107" s="149">
        <v>2</v>
      </c>
      <c r="AA107" s="122">
        <v>12</v>
      </c>
      <c r="AB107" s="122">
        <v>1</v>
      </c>
      <c r="AC107" s="122">
        <v>70</v>
      </c>
      <c r="AZ107" s="122">
        <v>2</v>
      </c>
      <c r="BA107" s="122">
        <f>IF(AZ107=1,G107,0)</f>
        <v>0</v>
      </c>
      <c r="BB107" s="122">
        <f>IF(AZ107=2,G107,0)</f>
        <v>0</v>
      </c>
      <c r="BC107" s="122">
        <f>IF(AZ107=3,G107,0)</f>
        <v>0</v>
      </c>
      <c r="BD107" s="122">
        <f>IF(AZ107=4,G107,0)</f>
        <v>0</v>
      </c>
      <c r="BE107" s="122">
        <f>IF(AZ107=5,G107,0)</f>
        <v>0</v>
      </c>
      <c r="CZ107" s="122">
        <v>1.4800000000000001E-2</v>
      </c>
    </row>
    <row r="108" spans="1:104">
      <c r="A108" s="150">
        <v>71</v>
      </c>
      <c r="B108" s="151" t="s">
        <v>240</v>
      </c>
      <c r="C108" s="152" t="s">
        <v>241</v>
      </c>
      <c r="D108" s="153" t="s">
        <v>54</v>
      </c>
      <c r="E108" s="154">
        <v>8.6999999999999993</v>
      </c>
      <c r="F108" s="154"/>
      <c r="G108" s="155">
        <f>E108*F108</f>
        <v>0</v>
      </c>
      <c r="O108" s="149">
        <v>2</v>
      </c>
      <c r="AA108" s="122">
        <v>12</v>
      </c>
      <c r="AB108" s="122">
        <v>0</v>
      </c>
      <c r="AC108" s="122">
        <v>71</v>
      </c>
      <c r="AZ108" s="122">
        <v>2</v>
      </c>
      <c r="BA108" s="122">
        <f>IF(AZ108=1,G108,0)</f>
        <v>0</v>
      </c>
      <c r="BB108" s="122">
        <f>IF(AZ108=2,G108,0)</f>
        <v>0</v>
      </c>
      <c r="BC108" s="122">
        <f>IF(AZ108=3,G108,0)</f>
        <v>0</v>
      </c>
      <c r="BD108" s="122">
        <f>IF(AZ108=4,G108,0)</f>
        <v>0</v>
      </c>
      <c r="BE108" s="122">
        <f>IF(AZ108=5,G108,0)</f>
        <v>0</v>
      </c>
      <c r="CZ108" s="122">
        <v>0</v>
      </c>
    </row>
    <row r="109" spans="1:104">
      <c r="A109" s="156"/>
      <c r="B109" s="157" t="s">
        <v>69</v>
      </c>
      <c r="C109" s="158" t="str">
        <f>CONCATENATE(B105," ",C105)</f>
        <v>762 Konstrukce tesařské</v>
      </c>
      <c r="D109" s="156"/>
      <c r="E109" s="159"/>
      <c r="F109" s="159"/>
      <c r="G109" s="160">
        <f>SUM(G105:G108)</f>
        <v>0</v>
      </c>
      <c r="O109" s="149">
        <v>4</v>
      </c>
      <c r="BA109" s="161">
        <f>SUM(BA105:BA108)</f>
        <v>0</v>
      </c>
      <c r="BB109" s="161">
        <f>SUM(BB105:BB108)</f>
        <v>0</v>
      </c>
      <c r="BC109" s="161">
        <f>SUM(BC105:BC108)</f>
        <v>0</v>
      </c>
      <c r="BD109" s="161">
        <f>SUM(BD105:BD108)</f>
        <v>0</v>
      </c>
      <c r="BE109" s="161">
        <f>SUM(BE105:BE108)</f>
        <v>0</v>
      </c>
    </row>
    <row r="110" spans="1:104">
      <c r="A110" s="142" t="s">
        <v>65</v>
      </c>
      <c r="B110" s="143" t="s">
        <v>242</v>
      </c>
      <c r="C110" s="144" t="s">
        <v>243</v>
      </c>
      <c r="D110" s="145"/>
      <c r="E110" s="146"/>
      <c r="F110" s="146"/>
      <c r="G110" s="147"/>
      <c r="H110" s="148"/>
      <c r="I110" s="148"/>
      <c r="O110" s="149">
        <v>1</v>
      </c>
    </row>
    <row r="111" spans="1:104">
      <c r="A111" s="150">
        <v>72</v>
      </c>
      <c r="B111" s="151" t="s">
        <v>244</v>
      </c>
      <c r="C111" s="152" t="s">
        <v>245</v>
      </c>
      <c r="D111" s="153" t="s">
        <v>116</v>
      </c>
      <c r="E111" s="154">
        <v>222</v>
      </c>
      <c r="F111" s="154"/>
      <c r="G111" s="155">
        <f t="shared" ref="G111:G117" si="30">E111*F111</f>
        <v>0</v>
      </c>
      <c r="O111" s="149">
        <v>2</v>
      </c>
      <c r="AA111" s="122">
        <v>12</v>
      </c>
      <c r="AB111" s="122">
        <v>0</v>
      </c>
      <c r="AC111" s="122">
        <v>72</v>
      </c>
      <c r="AZ111" s="122">
        <v>2</v>
      </c>
      <c r="BA111" s="122">
        <f t="shared" ref="BA111:BA117" si="31">IF(AZ111=1,G111,0)</f>
        <v>0</v>
      </c>
      <c r="BB111" s="122">
        <f t="shared" ref="BB111:BB117" si="32">IF(AZ111=2,G111,0)</f>
        <v>0</v>
      </c>
      <c r="BC111" s="122">
        <f t="shared" ref="BC111:BC117" si="33">IF(AZ111=3,G111,0)</f>
        <v>0</v>
      </c>
      <c r="BD111" s="122">
        <f t="shared" ref="BD111:BD117" si="34">IF(AZ111=4,G111,0)</f>
        <v>0</v>
      </c>
      <c r="BE111" s="122">
        <f t="shared" ref="BE111:BE117" si="35">IF(AZ111=5,G111,0)</f>
        <v>0</v>
      </c>
      <c r="CZ111" s="122">
        <v>3.3999999999999998E-3</v>
      </c>
    </row>
    <row r="112" spans="1:104" ht="22.5">
      <c r="A112" s="150">
        <v>73</v>
      </c>
      <c r="B112" s="151" t="s">
        <v>246</v>
      </c>
      <c r="C112" s="152" t="s">
        <v>247</v>
      </c>
      <c r="D112" s="153" t="s">
        <v>116</v>
      </c>
      <c r="E112" s="154">
        <v>113</v>
      </c>
      <c r="F112" s="154"/>
      <c r="G112" s="155">
        <f t="shared" si="30"/>
        <v>0</v>
      </c>
      <c r="O112" s="149">
        <v>2</v>
      </c>
      <c r="AA112" s="122">
        <v>12</v>
      </c>
      <c r="AB112" s="122">
        <v>0</v>
      </c>
      <c r="AC112" s="122">
        <v>73</v>
      </c>
      <c r="AZ112" s="122">
        <v>2</v>
      </c>
      <c r="BA112" s="122">
        <f t="shared" si="31"/>
        <v>0</v>
      </c>
      <c r="BB112" s="122">
        <f t="shared" si="32"/>
        <v>0</v>
      </c>
      <c r="BC112" s="122">
        <f t="shared" si="33"/>
        <v>0</v>
      </c>
      <c r="BD112" s="122">
        <f t="shared" si="34"/>
        <v>0</v>
      </c>
      <c r="BE112" s="122">
        <f t="shared" si="35"/>
        <v>0</v>
      </c>
      <c r="CZ112" s="122">
        <v>4.8900000000000002E-3</v>
      </c>
    </row>
    <row r="113" spans="1:104">
      <c r="A113" s="150">
        <v>74</v>
      </c>
      <c r="B113" s="151" t="s">
        <v>248</v>
      </c>
      <c r="C113" s="152" t="s">
        <v>249</v>
      </c>
      <c r="D113" s="153" t="s">
        <v>116</v>
      </c>
      <c r="E113" s="154">
        <v>39</v>
      </c>
      <c r="F113" s="154"/>
      <c r="G113" s="155">
        <f t="shared" si="30"/>
        <v>0</v>
      </c>
      <c r="O113" s="149">
        <v>2</v>
      </c>
      <c r="AA113" s="122">
        <v>12</v>
      </c>
      <c r="AB113" s="122">
        <v>0</v>
      </c>
      <c r="AC113" s="122">
        <v>74</v>
      </c>
      <c r="AZ113" s="122">
        <v>2</v>
      </c>
      <c r="BA113" s="122">
        <f t="shared" si="31"/>
        <v>0</v>
      </c>
      <c r="BB113" s="122">
        <f t="shared" si="32"/>
        <v>0</v>
      </c>
      <c r="BC113" s="122">
        <f t="shared" si="33"/>
        <v>0</v>
      </c>
      <c r="BD113" s="122">
        <f t="shared" si="34"/>
        <v>0</v>
      </c>
      <c r="BE113" s="122">
        <f t="shared" si="35"/>
        <v>0</v>
      </c>
      <c r="CZ113" s="122">
        <v>0</v>
      </c>
    </row>
    <row r="114" spans="1:104" ht="22.5">
      <c r="A114" s="150">
        <v>75</v>
      </c>
      <c r="B114" s="151" t="s">
        <v>250</v>
      </c>
      <c r="C114" s="152" t="s">
        <v>251</v>
      </c>
      <c r="D114" s="153" t="s">
        <v>109</v>
      </c>
      <c r="E114" s="154">
        <v>4</v>
      </c>
      <c r="F114" s="154"/>
      <c r="G114" s="155">
        <f t="shared" si="30"/>
        <v>0</v>
      </c>
      <c r="O114" s="149">
        <v>2</v>
      </c>
      <c r="AA114" s="122">
        <v>12</v>
      </c>
      <c r="AB114" s="122">
        <v>0</v>
      </c>
      <c r="AC114" s="122">
        <v>75</v>
      </c>
      <c r="AZ114" s="122">
        <v>2</v>
      </c>
      <c r="BA114" s="122">
        <f t="shared" si="31"/>
        <v>0</v>
      </c>
      <c r="BB114" s="122">
        <f t="shared" si="32"/>
        <v>0</v>
      </c>
      <c r="BC114" s="122">
        <f t="shared" si="33"/>
        <v>0</v>
      </c>
      <c r="BD114" s="122">
        <f t="shared" si="34"/>
        <v>0</v>
      </c>
      <c r="BE114" s="122">
        <f t="shared" si="35"/>
        <v>0</v>
      </c>
      <c r="CZ114" s="122">
        <v>3.7399999999999998E-3</v>
      </c>
    </row>
    <row r="115" spans="1:104">
      <c r="A115" s="150">
        <v>76</v>
      </c>
      <c r="B115" s="151" t="s">
        <v>252</v>
      </c>
      <c r="C115" s="152" t="s">
        <v>253</v>
      </c>
      <c r="D115" s="153" t="s">
        <v>116</v>
      </c>
      <c r="E115" s="154">
        <v>16.5</v>
      </c>
      <c r="F115" s="154"/>
      <c r="G115" s="155">
        <f t="shared" si="30"/>
        <v>0</v>
      </c>
      <c r="O115" s="149">
        <v>2</v>
      </c>
      <c r="AA115" s="122">
        <v>12</v>
      </c>
      <c r="AB115" s="122">
        <v>0</v>
      </c>
      <c r="AC115" s="122">
        <v>76</v>
      </c>
      <c r="AZ115" s="122">
        <v>2</v>
      </c>
      <c r="BA115" s="122">
        <f t="shared" si="31"/>
        <v>0</v>
      </c>
      <c r="BB115" s="122">
        <f t="shared" si="32"/>
        <v>0</v>
      </c>
      <c r="BC115" s="122">
        <f t="shared" si="33"/>
        <v>0</v>
      </c>
      <c r="BD115" s="122">
        <f t="shared" si="34"/>
        <v>0</v>
      </c>
      <c r="BE115" s="122">
        <f t="shared" si="35"/>
        <v>0</v>
      </c>
      <c r="CZ115" s="122">
        <v>0</v>
      </c>
    </row>
    <row r="116" spans="1:104" ht="22.5">
      <c r="A116" s="150">
        <v>77</v>
      </c>
      <c r="B116" s="151" t="s">
        <v>254</v>
      </c>
      <c r="C116" s="152" t="s">
        <v>255</v>
      </c>
      <c r="D116" s="153" t="s">
        <v>82</v>
      </c>
      <c r="E116" s="154">
        <v>9</v>
      </c>
      <c r="F116" s="154"/>
      <c r="G116" s="155">
        <f t="shared" si="30"/>
        <v>0</v>
      </c>
      <c r="O116" s="149">
        <v>2</v>
      </c>
      <c r="AA116" s="122">
        <v>12</v>
      </c>
      <c r="AB116" s="122">
        <v>0</v>
      </c>
      <c r="AC116" s="122">
        <v>77</v>
      </c>
      <c r="AZ116" s="122">
        <v>2</v>
      </c>
      <c r="BA116" s="122">
        <f t="shared" si="31"/>
        <v>0</v>
      </c>
      <c r="BB116" s="122">
        <f t="shared" si="32"/>
        <v>0</v>
      </c>
      <c r="BC116" s="122">
        <f t="shared" si="33"/>
        <v>0</v>
      </c>
      <c r="BD116" s="122">
        <f t="shared" si="34"/>
        <v>0</v>
      </c>
      <c r="BE116" s="122">
        <f t="shared" si="35"/>
        <v>0</v>
      </c>
      <c r="CZ116" s="122">
        <v>0</v>
      </c>
    </row>
    <row r="117" spans="1:104">
      <c r="A117" s="150">
        <v>78</v>
      </c>
      <c r="B117" s="151" t="s">
        <v>256</v>
      </c>
      <c r="C117" s="152" t="s">
        <v>257</v>
      </c>
      <c r="D117" s="153" t="s">
        <v>54</v>
      </c>
      <c r="E117" s="154">
        <v>1.9</v>
      </c>
      <c r="F117" s="154"/>
      <c r="G117" s="155">
        <f t="shared" si="30"/>
        <v>0</v>
      </c>
      <c r="O117" s="149">
        <v>2</v>
      </c>
      <c r="AA117" s="122">
        <v>12</v>
      </c>
      <c r="AB117" s="122">
        <v>0</v>
      </c>
      <c r="AC117" s="122">
        <v>78</v>
      </c>
      <c r="AZ117" s="122">
        <v>2</v>
      </c>
      <c r="BA117" s="122">
        <f t="shared" si="31"/>
        <v>0</v>
      </c>
      <c r="BB117" s="122">
        <f t="shared" si="32"/>
        <v>0</v>
      </c>
      <c r="BC117" s="122">
        <f t="shared" si="33"/>
        <v>0</v>
      </c>
      <c r="BD117" s="122">
        <f t="shared" si="34"/>
        <v>0</v>
      </c>
      <c r="BE117" s="122">
        <f t="shared" si="35"/>
        <v>0</v>
      </c>
      <c r="CZ117" s="122">
        <v>0</v>
      </c>
    </row>
    <row r="118" spans="1:104">
      <c r="A118" s="156"/>
      <c r="B118" s="157" t="s">
        <v>69</v>
      </c>
      <c r="C118" s="158" t="str">
        <f>CONCATENATE(B110," ",C110)</f>
        <v>764 Konstrukce klempířské</v>
      </c>
      <c r="D118" s="156"/>
      <c r="E118" s="159"/>
      <c r="F118" s="159"/>
      <c r="G118" s="160">
        <f>SUM(G110:G117)</f>
        <v>0</v>
      </c>
      <c r="O118" s="149">
        <v>4</v>
      </c>
      <c r="BA118" s="161">
        <f>SUM(BA110:BA117)</f>
        <v>0</v>
      </c>
      <c r="BB118" s="161">
        <f>SUM(BB110:BB117)</f>
        <v>0</v>
      </c>
      <c r="BC118" s="161">
        <f>SUM(BC110:BC117)</f>
        <v>0</v>
      </c>
      <c r="BD118" s="161">
        <f>SUM(BD110:BD117)</f>
        <v>0</v>
      </c>
      <c r="BE118" s="161">
        <f>SUM(BE110:BE117)</f>
        <v>0</v>
      </c>
    </row>
    <row r="119" spans="1:104">
      <c r="A119" s="142" t="s">
        <v>65</v>
      </c>
      <c r="B119" s="143" t="s">
        <v>258</v>
      </c>
      <c r="C119" s="144" t="s">
        <v>259</v>
      </c>
      <c r="D119" s="145"/>
      <c r="E119" s="146"/>
      <c r="F119" s="146"/>
      <c r="G119" s="147"/>
      <c r="H119" s="148"/>
      <c r="I119" s="148"/>
      <c r="O119" s="149">
        <v>1</v>
      </c>
    </row>
    <row r="120" spans="1:104" ht="22.5">
      <c r="A120" s="150">
        <v>79</v>
      </c>
      <c r="B120" s="151" t="s">
        <v>260</v>
      </c>
      <c r="C120" s="152" t="s">
        <v>261</v>
      </c>
      <c r="D120" s="153" t="s">
        <v>68</v>
      </c>
      <c r="E120" s="154">
        <v>76</v>
      </c>
      <c r="F120" s="154"/>
      <c r="G120" s="155">
        <f t="shared" ref="G120:G125" si="36">E120*F120</f>
        <v>0</v>
      </c>
      <c r="O120" s="149">
        <v>2</v>
      </c>
      <c r="AA120" s="122">
        <v>12</v>
      </c>
      <c r="AB120" s="122">
        <v>0</v>
      </c>
      <c r="AC120" s="122">
        <v>79</v>
      </c>
      <c r="AZ120" s="122">
        <v>2</v>
      </c>
      <c r="BA120" s="122">
        <f t="shared" ref="BA120:BA125" si="37">IF(AZ120=1,G120,0)</f>
        <v>0</v>
      </c>
      <c r="BB120" s="122">
        <f t="shared" ref="BB120:BB125" si="38">IF(AZ120=2,G120,0)</f>
        <v>0</v>
      </c>
      <c r="BC120" s="122">
        <f t="shared" ref="BC120:BC125" si="39">IF(AZ120=3,G120,0)</f>
        <v>0</v>
      </c>
      <c r="BD120" s="122">
        <f t="shared" ref="BD120:BD125" si="40">IF(AZ120=4,G120,0)</f>
        <v>0</v>
      </c>
      <c r="BE120" s="122">
        <f t="shared" ref="BE120:BE125" si="41">IF(AZ120=5,G120,0)</f>
        <v>0</v>
      </c>
      <c r="CZ120" s="122">
        <v>0</v>
      </c>
    </row>
    <row r="121" spans="1:104" ht="22.5">
      <c r="A121" s="150">
        <v>80</v>
      </c>
      <c r="B121" s="151" t="s">
        <v>262</v>
      </c>
      <c r="C121" s="152" t="s">
        <v>263</v>
      </c>
      <c r="D121" s="153" t="s">
        <v>68</v>
      </c>
      <c r="E121" s="154">
        <v>12</v>
      </c>
      <c r="F121" s="154"/>
      <c r="G121" s="155">
        <f t="shared" si="36"/>
        <v>0</v>
      </c>
      <c r="O121" s="149">
        <v>2</v>
      </c>
      <c r="AA121" s="122">
        <v>12</v>
      </c>
      <c r="AB121" s="122">
        <v>0</v>
      </c>
      <c r="AC121" s="122">
        <v>80</v>
      </c>
      <c r="AZ121" s="122">
        <v>2</v>
      </c>
      <c r="BA121" s="122">
        <f t="shared" si="37"/>
        <v>0</v>
      </c>
      <c r="BB121" s="122">
        <f t="shared" si="38"/>
        <v>0</v>
      </c>
      <c r="BC121" s="122">
        <f t="shared" si="39"/>
        <v>0</v>
      </c>
      <c r="BD121" s="122">
        <f t="shared" si="40"/>
        <v>0</v>
      </c>
      <c r="BE121" s="122">
        <f t="shared" si="41"/>
        <v>0</v>
      </c>
      <c r="CZ121" s="122">
        <v>0</v>
      </c>
    </row>
    <row r="122" spans="1:104" ht="22.5">
      <c r="A122" s="150">
        <v>81</v>
      </c>
      <c r="B122" s="151" t="s">
        <v>264</v>
      </c>
      <c r="C122" s="152" t="s">
        <v>265</v>
      </c>
      <c r="D122" s="153" t="s">
        <v>137</v>
      </c>
      <c r="E122" s="154">
        <v>1</v>
      </c>
      <c r="F122" s="154"/>
      <c r="G122" s="155">
        <f t="shared" si="36"/>
        <v>0</v>
      </c>
      <c r="O122" s="149">
        <v>2</v>
      </c>
      <c r="AA122" s="122">
        <v>12</v>
      </c>
      <c r="AB122" s="122">
        <v>0</v>
      </c>
      <c r="AC122" s="122">
        <v>81</v>
      </c>
      <c r="AZ122" s="122">
        <v>2</v>
      </c>
      <c r="BA122" s="122">
        <f t="shared" si="37"/>
        <v>0</v>
      </c>
      <c r="BB122" s="122">
        <f t="shared" si="38"/>
        <v>0</v>
      </c>
      <c r="BC122" s="122">
        <f t="shared" si="39"/>
        <v>0</v>
      </c>
      <c r="BD122" s="122">
        <f t="shared" si="40"/>
        <v>0</v>
      </c>
      <c r="BE122" s="122">
        <f t="shared" si="41"/>
        <v>0</v>
      </c>
      <c r="CZ122" s="122">
        <v>0</v>
      </c>
    </row>
    <row r="123" spans="1:104" ht="22.5">
      <c r="A123" s="150">
        <v>82</v>
      </c>
      <c r="B123" s="151" t="s">
        <v>266</v>
      </c>
      <c r="C123" s="152" t="s">
        <v>267</v>
      </c>
      <c r="D123" s="153" t="s">
        <v>137</v>
      </c>
      <c r="E123" s="154">
        <v>1</v>
      </c>
      <c r="F123" s="154"/>
      <c r="G123" s="155">
        <f t="shared" si="36"/>
        <v>0</v>
      </c>
      <c r="O123" s="149">
        <v>2</v>
      </c>
      <c r="AA123" s="122">
        <v>12</v>
      </c>
      <c r="AB123" s="122">
        <v>0</v>
      </c>
      <c r="AC123" s="122">
        <v>82</v>
      </c>
      <c r="AZ123" s="122">
        <v>2</v>
      </c>
      <c r="BA123" s="122">
        <f t="shared" si="37"/>
        <v>0</v>
      </c>
      <c r="BB123" s="122">
        <f t="shared" si="38"/>
        <v>0</v>
      </c>
      <c r="BC123" s="122">
        <f t="shared" si="39"/>
        <v>0</v>
      </c>
      <c r="BD123" s="122">
        <f t="shared" si="40"/>
        <v>0</v>
      </c>
      <c r="BE123" s="122">
        <f t="shared" si="41"/>
        <v>0</v>
      </c>
      <c r="CZ123" s="122">
        <v>0</v>
      </c>
    </row>
    <row r="124" spans="1:104">
      <c r="A124" s="150">
        <v>83</v>
      </c>
      <c r="B124" s="151" t="s">
        <v>268</v>
      </c>
      <c r="C124" s="152" t="s">
        <v>269</v>
      </c>
      <c r="D124" s="153" t="s">
        <v>82</v>
      </c>
      <c r="E124" s="154">
        <v>4</v>
      </c>
      <c r="F124" s="154"/>
      <c r="G124" s="155">
        <f t="shared" si="36"/>
        <v>0</v>
      </c>
      <c r="O124" s="149">
        <v>2</v>
      </c>
      <c r="AA124" s="122">
        <v>12</v>
      </c>
      <c r="AB124" s="122">
        <v>0</v>
      </c>
      <c r="AC124" s="122">
        <v>83</v>
      </c>
      <c r="AZ124" s="122">
        <v>2</v>
      </c>
      <c r="BA124" s="122">
        <f t="shared" si="37"/>
        <v>0</v>
      </c>
      <c r="BB124" s="122">
        <f t="shared" si="38"/>
        <v>0</v>
      </c>
      <c r="BC124" s="122">
        <f t="shared" si="39"/>
        <v>0</v>
      </c>
      <c r="BD124" s="122">
        <f t="shared" si="40"/>
        <v>0</v>
      </c>
      <c r="BE124" s="122">
        <f t="shared" si="41"/>
        <v>0</v>
      </c>
      <c r="CZ124" s="122">
        <v>0</v>
      </c>
    </row>
    <row r="125" spans="1:104">
      <c r="A125" s="150">
        <v>84</v>
      </c>
      <c r="B125" s="151" t="s">
        <v>270</v>
      </c>
      <c r="C125" s="152" t="s">
        <v>271</v>
      </c>
      <c r="D125" s="153" t="s">
        <v>54</v>
      </c>
      <c r="E125" s="154">
        <v>1.25</v>
      </c>
      <c r="F125" s="154"/>
      <c r="G125" s="155">
        <f t="shared" si="36"/>
        <v>0</v>
      </c>
      <c r="O125" s="149">
        <v>2</v>
      </c>
      <c r="AA125" s="122">
        <v>12</v>
      </c>
      <c r="AB125" s="122">
        <v>0</v>
      </c>
      <c r="AC125" s="122">
        <v>84</v>
      </c>
      <c r="AZ125" s="122">
        <v>2</v>
      </c>
      <c r="BA125" s="122">
        <f t="shared" si="37"/>
        <v>0</v>
      </c>
      <c r="BB125" s="122">
        <f t="shared" si="38"/>
        <v>0</v>
      </c>
      <c r="BC125" s="122">
        <f t="shared" si="39"/>
        <v>0</v>
      </c>
      <c r="BD125" s="122">
        <f t="shared" si="40"/>
        <v>0</v>
      </c>
      <c r="BE125" s="122">
        <f t="shared" si="41"/>
        <v>0</v>
      </c>
      <c r="CZ125" s="122">
        <v>0</v>
      </c>
    </row>
    <row r="126" spans="1:104">
      <c r="A126" s="156"/>
      <c r="B126" s="157" t="s">
        <v>69</v>
      </c>
      <c r="C126" s="158" t="str">
        <f>CONCATENATE(B119," ",C119)</f>
        <v>766 Konstrukce truhlářské</v>
      </c>
      <c r="D126" s="156"/>
      <c r="E126" s="159"/>
      <c r="F126" s="159"/>
      <c r="G126" s="160">
        <f>SUM(G119:G125)</f>
        <v>0</v>
      </c>
      <c r="O126" s="149">
        <v>4</v>
      </c>
      <c r="BA126" s="161">
        <f>SUM(BA119:BA125)</f>
        <v>0</v>
      </c>
      <c r="BB126" s="161">
        <f>SUM(BB119:BB125)</f>
        <v>0</v>
      </c>
      <c r="BC126" s="161">
        <f>SUM(BC119:BC125)</f>
        <v>0</v>
      </c>
      <c r="BD126" s="161">
        <f>SUM(BD119:BD125)</f>
        <v>0</v>
      </c>
      <c r="BE126" s="161">
        <f>SUM(BE119:BE125)</f>
        <v>0</v>
      </c>
    </row>
    <row r="127" spans="1:104">
      <c r="A127" s="142" t="s">
        <v>65</v>
      </c>
      <c r="B127" s="143" t="s">
        <v>272</v>
      </c>
      <c r="C127" s="144" t="s">
        <v>273</v>
      </c>
      <c r="D127" s="145"/>
      <c r="E127" s="146"/>
      <c r="F127" s="146"/>
      <c r="G127" s="147"/>
      <c r="H127" s="148"/>
      <c r="I127" s="148"/>
      <c r="O127" s="149">
        <v>1</v>
      </c>
    </row>
    <row r="128" spans="1:104" ht="22.5">
      <c r="A128" s="150">
        <v>85</v>
      </c>
      <c r="B128" s="151" t="s">
        <v>274</v>
      </c>
      <c r="C128" s="152" t="s">
        <v>275</v>
      </c>
      <c r="D128" s="153" t="s">
        <v>137</v>
      </c>
      <c r="E128" s="154">
        <v>88</v>
      </c>
      <c r="F128" s="154"/>
      <c r="G128" s="155">
        <f t="shared" ref="G128:G135" si="42">E128*F128</f>
        <v>0</v>
      </c>
      <c r="O128" s="149">
        <v>2</v>
      </c>
      <c r="AA128" s="122">
        <v>12</v>
      </c>
      <c r="AB128" s="122">
        <v>0</v>
      </c>
      <c r="AC128" s="122">
        <v>85</v>
      </c>
      <c r="AZ128" s="122">
        <v>2</v>
      </c>
      <c r="BA128" s="122">
        <f t="shared" ref="BA128:BA135" si="43">IF(AZ128=1,G128,0)</f>
        <v>0</v>
      </c>
      <c r="BB128" s="122">
        <f t="shared" ref="BB128:BB135" si="44">IF(AZ128=2,G128,0)</f>
        <v>0</v>
      </c>
      <c r="BC128" s="122">
        <f t="shared" ref="BC128:BC135" si="45">IF(AZ128=3,G128,0)</f>
        <v>0</v>
      </c>
      <c r="BD128" s="122">
        <f t="shared" ref="BD128:BD135" si="46">IF(AZ128=4,G128,0)</f>
        <v>0</v>
      </c>
      <c r="BE128" s="122">
        <f t="shared" ref="BE128:BE135" si="47">IF(AZ128=5,G128,0)</f>
        <v>0</v>
      </c>
      <c r="CZ128" s="122">
        <v>0</v>
      </c>
    </row>
    <row r="129" spans="1:104">
      <c r="A129" s="150">
        <v>86</v>
      </c>
      <c r="B129" s="151" t="s">
        <v>276</v>
      </c>
      <c r="C129" s="152" t="s">
        <v>277</v>
      </c>
      <c r="D129" s="153" t="s">
        <v>68</v>
      </c>
      <c r="E129" s="154">
        <v>2</v>
      </c>
      <c r="F129" s="154"/>
      <c r="G129" s="155">
        <f t="shared" si="42"/>
        <v>0</v>
      </c>
      <c r="O129" s="149">
        <v>2</v>
      </c>
      <c r="AA129" s="122">
        <v>12</v>
      </c>
      <c r="AB129" s="122">
        <v>0</v>
      </c>
      <c r="AC129" s="122">
        <v>86</v>
      </c>
      <c r="AZ129" s="122">
        <v>2</v>
      </c>
      <c r="BA129" s="122">
        <f t="shared" si="43"/>
        <v>0</v>
      </c>
      <c r="BB129" s="122">
        <f t="shared" si="44"/>
        <v>0</v>
      </c>
      <c r="BC129" s="122">
        <f t="shared" si="45"/>
        <v>0</v>
      </c>
      <c r="BD129" s="122">
        <f t="shared" si="46"/>
        <v>0</v>
      </c>
      <c r="BE129" s="122">
        <f t="shared" si="47"/>
        <v>0</v>
      </c>
      <c r="CZ129" s="122">
        <v>0</v>
      </c>
    </row>
    <row r="130" spans="1:104">
      <c r="A130" s="150">
        <v>87</v>
      </c>
      <c r="B130" s="151" t="s">
        <v>278</v>
      </c>
      <c r="C130" s="152" t="s">
        <v>279</v>
      </c>
      <c r="D130" s="153" t="s">
        <v>137</v>
      </c>
      <c r="E130" s="154">
        <v>2</v>
      </c>
      <c r="F130" s="154"/>
      <c r="G130" s="155">
        <f t="shared" si="42"/>
        <v>0</v>
      </c>
      <c r="O130" s="149">
        <v>2</v>
      </c>
      <c r="AA130" s="122">
        <v>12</v>
      </c>
      <c r="AB130" s="122">
        <v>0</v>
      </c>
      <c r="AC130" s="122">
        <v>87</v>
      </c>
      <c r="AZ130" s="122">
        <v>2</v>
      </c>
      <c r="BA130" s="122">
        <f t="shared" si="43"/>
        <v>0</v>
      </c>
      <c r="BB130" s="122">
        <f t="shared" si="44"/>
        <v>0</v>
      </c>
      <c r="BC130" s="122">
        <f t="shared" si="45"/>
        <v>0</v>
      </c>
      <c r="BD130" s="122">
        <f t="shared" si="46"/>
        <v>0</v>
      </c>
      <c r="BE130" s="122">
        <f t="shared" si="47"/>
        <v>0</v>
      </c>
      <c r="CZ130" s="122">
        <v>0</v>
      </c>
    </row>
    <row r="131" spans="1:104">
      <c r="A131" s="150">
        <v>88</v>
      </c>
      <c r="B131" s="151" t="s">
        <v>280</v>
      </c>
      <c r="C131" s="152" t="s">
        <v>281</v>
      </c>
      <c r="D131" s="153" t="s">
        <v>137</v>
      </c>
      <c r="E131" s="154">
        <v>2</v>
      </c>
      <c r="F131" s="154"/>
      <c r="G131" s="155">
        <f t="shared" si="42"/>
        <v>0</v>
      </c>
      <c r="O131" s="149">
        <v>2</v>
      </c>
      <c r="AA131" s="122">
        <v>12</v>
      </c>
      <c r="AB131" s="122">
        <v>0</v>
      </c>
      <c r="AC131" s="122">
        <v>88</v>
      </c>
      <c r="AZ131" s="122">
        <v>2</v>
      </c>
      <c r="BA131" s="122">
        <f t="shared" si="43"/>
        <v>0</v>
      </c>
      <c r="BB131" s="122">
        <f t="shared" si="44"/>
        <v>0</v>
      </c>
      <c r="BC131" s="122">
        <f t="shared" si="45"/>
        <v>0</v>
      </c>
      <c r="BD131" s="122">
        <f t="shared" si="46"/>
        <v>0</v>
      </c>
      <c r="BE131" s="122">
        <f t="shared" si="47"/>
        <v>0</v>
      </c>
      <c r="CZ131" s="122">
        <v>0</v>
      </c>
    </row>
    <row r="132" spans="1:104" ht="22.5">
      <c r="A132" s="150">
        <v>89</v>
      </c>
      <c r="B132" s="151" t="s">
        <v>282</v>
      </c>
      <c r="C132" s="152" t="s">
        <v>283</v>
      </c>
      <c r="D132" s="153" t="s">
        <v>137</v>
      </c>
      <c r="E132" s="154">
        <v>1</v>
      </c>
      <c r="F132" s="154"/>
      <c r="G132" s="155">
        <f t="shared" si="42"/>
        <v>0</v>
      </c>
      <c r="O132" s="149">
        <v>2</v>
      </c>
      <c r="AA132" s="122">
        <v>12</v>
      </c>
      <c r="AB132" s="122">
        <v>0</v>
      </c>
      <c r="AC132" s="122">
        <v>89</v>
      </c>
      <c r="AZ132" s="122">
        <v>2</v>
      </c>
      <c r="BA132" s="122">
        <f t="shared" si="43"/>
        <v>0</v>
      </c>
      <c r="BB132" s="122">
        <f t="shared" si="44"/>
        <v>0</v>
      </c>
      <c r="BC132" s="122">
        <f t="shared" si="45"/>
        <v>0</v>
      </c>
      <c r="BD132" s="122">
        <f t="shared" si="46"/>
        <v>0</v>
      </c>
      <c r="BE132" s="122">
        <f t="shared" si="47"/>
        <v>0</v>
      </c>
      <c r="CZ132" s="122">
        <v>0</v>
      </c>
    </row>
    <row r="133" spans="1:104">
      <c r="A133" s="150">
        <v>90</v>
      </c>
      <c r="B133" s="151" t="s">
        <v>284</v>
      </c>
      <c r="C133" s="152" t="s">
        <v>285</v>
      </c>
      <c r="D133" s="153" t="s">
        <v>137</v>
      </c>
      <c r="E133" s="154">
        <v>1</v>
      </c>
      <c r="F133" s="154"/>
      <c r="G133" s="155">
        <f t="shared" si="42"/>
        <v>0</v>
      </c>
      <c r="O133" s="149">
        <v>2</v>
      </c>
      <c r="AA133" s="122">
        <v>12</v>
      </c>
      <c r="AB133" s="122">
        <v>0</v>
      </c>
      <c r="AC133" s="122">
        <v>90</v>
      </c>
      <c r="AZ133" s="122">
        <v>2</v>
      </c>
      <c r="BA133" s="122">
        <f t="shared" si="43"/>
        <v>0</v>
      </c>
      <c r="BB133" s="122">
        <f t="shared" si="44"/>
        <v>0</v>
      </c>
      <c r="BC133" s="122">
        <f t="shared" si="45"/>
        <v>0</v>
      </c>
      <c r="BD133" s="122">
        <f t="shared" si="46"/>
        <v>0</v>
      </c>
      <c r="BE133" s="122">
        <f t="shared" si="47"/>
        <v>0</v>
      </c>
      <c r="CZ133" s="122">
        <v>0</v>
      </c>
    </row>
    <row r="134" spans="1:104">
      <c r="A134" s="150">
        <v>91</v>
      </c>
      <c r="B134" s="151" t="s">
        <v>286</v>
      </c>
      <c r="C134" s="152" t="s">
        <v>287</v>
      </c>
      <c r="D134" s="153" t="s">
        <v>137</v>
      </c>
      <c r="E134" s="154">
        <v>1</v>
      </c>
      <c r="F134" s="154"/>
      <c r="G134" s="155">
        <f t="shared" si="42"/>
        <v>0</v>
      </c>
      <c r="O134" s="149">
        <v>2</v>
      </c>
      <c r="AA134" s="122">
        <v>12</v>
      </c>
      <c r="AB134" s="122">
        <v>0</v>
      </c>
      <c r="AC134" s="122">
        <v>91</v>
      </c>
      <c r="AZ134" s="122">
        <v>2</v>
      </c>
      <c r="BA134" s="122">
        <f t="shared" si="43"/>
        <v>0</v>
      </c>
      <c r="BB134" s="122">
        <f t="shared" si="44"/>
        <v>0</v>
      </c>
      <c r="BC134" s="122">
        <f t="shared" si="45"/>
        <v>0</v>
      </c>
      <c r="BD134" s="122">
        <f t="shared" si="46"/>
        <v>0</v>
      </c>
      <c r="BE134" s="122">
        <f t="shared" si="47"/>
        <v>0</v>
      </c>
      <c r="CZ134" s="122">
        <v>0</v>
      </c>
    </row>
    <row r="135" spans="1:104">
      <c r="A135" s="150">
        <v>92</v>
      </c>
      <c r="B135" s="151" t="s">
        <v>288</v>
      </c>
      <c r="C135" s="152" t="s">
        <v>289</v>
      </c>
      <c r="D135" s="153" t="s">
        <v>54</v>
      </c>
      <c r="E135" s="154">
        <v>1.7</v>
      </c>
      <c r="F135" s="154"/>
      <c r="G135" s="155">
        <f t="shared" si="42"/>
        <v>0</v>
      </c>
      <c r="O135" s="149">
        <v>2</v>
      </c>
      <c r="AA135" s="122">
        <v>12</v>
      </c>
      <c r="AB135" s="122">
        <v>0</v>
      </c>
      <c r="AC135" s="122">
        <v>92</v>
      </c>
      <c r="AZ135" s="122">
        <v>2</v>
      </c>
      <c r="BA135" s="122">
        <f t="shared" si="43"/>
        <v>0</v>
      </c>
      <c r="BB135" s="122">
        <f t="shared" si="44"/>
        <v>0</v>
      </c>
      <c r="BC135" s="122">
        <f t="shared" si="45"/>
        <v>0</v>
      </c>
      <c r="BD135" s="122">
        <f t="shared" si="46"/>
        <v>0</v>
      </c>
      <c r="BE135" s="122">
        <f t="shared" si="47"/>
        <v>0</v>
      </c>
      <c r="CZ135" s="122">
        <v>0</v>
      </c>
    </row>
    <row r="136" spans="1:104">
      <c r="A136" s="156"/>
      <c r="B136" s="157" t="s">
        <v>69</v>
      </c>
      <c r="C136" s="158" t="str">
        <f>CONCATENATE(B127," ",C127)</f>
        <v>767 Konstrukce zámečnické</v>
      </c>
      <c r="D136" s="156"/>
      <c r="E136" s="159"/>
      <c r="F136" s="159"/>
      <c r="G136" s="160">
        <f>SUM(G127:G135)</f>
        <v>0</v>
      </c>
      <c r="O136" s="149">
        <v>4</v>
      </c>
      <c r="BA136" s="161">
        <f>SUM(BA127:BA135)</f>
        <v>0</v>
      </c>
      <c r="BB136" s="161">
        <f>SUM(BB127:BB135)</f>
        <v>0</v>
      </c>
      <c r="BC136" s="161">
        <f>SUM(BC127:BC135)</f>
        <v>0</v>
      </c>
      <c r="BD136" s="161">
        <f>SUM(BD127:BD135)</f>
        <v>0</v>
      </c>
      <c r="BE136" s="161">
        <f>SUM(BE127:BE135)</f>
        <v>0</v>
      </c>
    </row>
    <row r="137" spans="1:104">
      <c r="A137" s="142" t="s">
        <v>65</v>
      </c>
      <c r="B137" s="143" t="s">
        <v>290</v>
      </c>
      <c r="C137" s="144" t="s">
        <v>291</v>
      </c>
      <c r="D137" s="145"/>
      <c r="E137" s="146"/>
      <c r="F137" s="146"/>
      <c r="G137" s="147"/>
      <c r="H137" s="148"/>
      <c r="I137" s="148"/>
      <c r="O137" s="149">
        <v>1</v>
      </c>
    </row>
    <row r="138" spans="1:104">
      <c r="A138" s="150">
        <v>93</v>
      </c>
      <c r="B138" s="151" t="s">
        <v>292</v>
      </c>
      <c r="C138" s="152" t="s">
        <v>293</v>
      </c>
      <c r="D138" s="153" t="s">
        <v>82</v>
      </c>
      <c r="E138" s="154">
        <v>1.98</v>
      </c>
      <c r="F138" s="154"/>
      <c r="G138" s="155">
        <f>E138*F138</f>
        <v>0</v>
      </c>
      <c r="O138" s="149">
        <v>2</v>
      </c>
      <c r="AA138" s="122">
        <v>12</v>
      </c>
      <c r="AB138" s="122">
        <v>0</v>
      </c>
      <c r="AC138" s="122">
        <v>93</v>
      </c>
      <c r="AZ138" s="122">
        <v>2</v>
      </c>
      <c r="BA138" s="122">
        <f>IF(AZ138=1,G138,0)</f>
        <v>0</v>
      </c>
      <c r="BB138" s="122">
        <f>IF(AZ138=2,G138,0)</f>
        <v>0</v>
      </c>
      <c r="BC138" s="122">
        <f>IF(AZ138=3,G138,0)</f>
        <v>0</v>
      </c>
      <c r="BD138" s="122">
        <f>IF(AZ138=4,G138,0)</f>
        <v>0</v>
      </c>
      <c r="BE138" s="122">
        <f>IF(AZ138=5,G138,0)</f>
        <v>0</v>
      </c>
      <c r="CZ138" s="122">
        <v>0</v>
      </c>
    </row>
    <row r="139" spans="1:104">
      <c r="A139" s="150">
        <v>94</v>
      </c>
      <c r="B139" s="151" t="s">
        <v>294</v>
      </c>
      <c r="C139" s="152" t="s">
        <v>295</v>
      </c>
      <c r="D139" s="153" t="s">
        <v>82</v>
      </c>
      <c r="E139" s="154">
        <v>1.98</v>
      </c>
      <c r="F139" s="154"/>
      <c r="G139" s="155">
        <f>E139*F139</f>
        <v>0</v>
      </c>
      <c r="O139" s="149">
        <v>2</v>
      </c>
      <c r="AA139" s="122">
        <v>12</v>
      </c>
      <c r="AB139" s="122">
        <v>0</v>
      </c>
      <c r="AC139" s="122">
        <v>94</v>
      </c>
      <c r="AZ139" s="122">
        <v>2</v>
      </c>
      <c r="BA139" s="122">
        <f>IF(AZ139=1,G139,0)</f>
        <v>0</v>
      </c>
      <c r="BB139" s="122">
        <f>IF(AZ139=2,G139,0)</f>
        <v>0</v>
      </c>
      <c r="BC139" s="122">
        <f>IF(AZ139=3,G139,0)</f>
        <v>0</v>
      </c>
      <c r="BD139" s="122">
        <f>IF(AZ139=4,G139,0)</f>
        <v>0</v>
      </c>
      <c r="BE139" s="122">
        <f>IF(AZ139=5,G139,0)</f>
        <v>0</v>
      </c>
      <c r="CZ139" s="122">
        <v>0</v>
      </c>
    </row>
    <row r="140" spans="1:104">
      <c r="A140" s="150">
        <v>95</v>
      </c>
      <c r="B140" s="151" t="s">
        <v>296</v>
      </c>
      <c r="C140" s="152" t="s">
        <v>297</v>
      </c>
      <c r="D140" s="153" t="s">
        <v>54</v>
      </c>
      <c r="E140" s="154">
        <v>1.3</v>
      </c>
      <c r="F140" s="154"/>
      <c r="G140" s="155">
        <f>E140*F140</f>
        <v>0</v>
      </c>
      <c r="O140" s="149">
        <v>2</v>
      </c>
      <c r="AA140" s="122">
        <v>12</v>
      </c>
      <c r="AB140" s="122">
        <v>0</v>
      </c>
      <c r="AC140" s="122">
        <v>95</v>
      </c>
      <c r="AZ140" s="122">
        <v>2</v>
      </c>
      <c r="BA140" s="122">
        <f>IF(AZ140=1,G140,0)</f>
        <v>0</v>
      </c>
      <c r="BB140" s="122">
        <f>IF(AZ140=2,G140,0)</f>
        <v>0</v>
      </c>
      <c r="BC140" s="122">
        <f>IF(AZ140=3,G140,0)</f>
        <v>0</v>
      </c>
      <c r="BD140" s="122">
        <f>IF(AZ140=4,G140,0)</f>
        <v>0</v>
      </c>
      <c r="BE140" s="122">
        <f>IF(AZ140=5,G140,0)</f>
        <v>0</v>
      </c>
      <c r="CZ140" s="122">
        <v>0</v>
      </c>
    </row>
    <row r="141" spans="1:104">
      <c r="A141" s="156"/>
      <c r="B141" s="157" t="s">
        <v>69</v>
      </c>
      <c r="C141" s="158" t="str">
        <f>CONCATENATE(B137," ",C137)</f>
        <v>776 Podlahy povlakové</v>
      </c>
      <c r="D141" s="156"/>
      <c r="E141" s="159"/>
      <c r="F141" s="159"/>
      <c r="G141" s="160">
        <f>SUM(G137:G140)</f>
        <v>0</v>
      </c>
      <c r="O141" s="149">
        <v>4</v>
      </c>
      <c r="BA141" s="161">
        <f>SUM(BA137:BA140)</f>
        <v>0</v>
      </c>
      <c r="BB141" s="161">
        <f>SUM(BB137:BB140)</f>
        <v>0</v>
      </c>
      <c r="BC141" s="161">
        <f>SUM(BC137:BC140)</f>
        <v>0</v>
      </c>
      <c r="BD141" s="161">
        <f>SUM(BD137:BD140)</f>
        <v>0</v>
      </c>
      <c r="BE141" s="161">
        <f>SUM(BE137:BE140)</f>
        <v>0</v>
      </c>
    </row>
    <row r="142" spans="1:104">
      <c r="A142" s="142" t="s">
        <v>65</v>
      </c>
      <c r="B142" s="143" t="s">
        <v>298</v>
      </c>
      <c r="C142" s="144" t="s">
        <v>299</v>
      </c>
      <c r="D142" s="145"/>
      <c r="E142" s="146"/>
      <c r="F142" s="146"/>
      <c r="G142" s="147"/>
      <c r="H142" s="148"/>
      <c r="I142" s="148"/>
      <c r="O142" s="149">
        <v>1</v>
      </c>
    </row>
    <row r="143" spans="1:104">
      <c r="A143" s="150">
        <v>96</v>
      </c>
      <c r="B143" s="151" t="s">
        <v>300</v>
      </c>
      <c r="C143" s="152" t="s">
        <v>301</v>
      </c>
      <c r="D143" s="153" t="s">
        <v>82</v>
      </c>
      <c r="E143" s="154">
        <v>2.82</v>
      </c>
      <c r="F143" s="154"/>
      <c r="G143" s="155">
        <f>E143*F143</f>
        <v>0</v>
      </c>
      <c r="O143" s="149">
        <v>2</v>
      </c>
      <c r="AA143" s="122">
        <v>12</v>
      </c>
      <c r="AB143" s="122">
        <v>0</v>
      </c>
      <c r="AC143" s="122">
        <v>96</v>
      </c>
      <c r="AZ143" s="122">
        <v>2</v>
      </c>
      <c r="BA143" s="122">
        <f>IF(AZ143=1,G143,0)</f>
        <v>0</v>
      </c>
      <c r="BB143" s="122">
        <f>IF(AZ143=2,G143,0)</f>
        <v>0</v>
      </c>
      <c r="BC143" s="122">
        <f>IF(AZ143=3,G143,0)</f>
        <v>0</v>
      </c>
      <c r="BD143" s="122">
        <f>IF(AZ143=4,G143,0)</f>
        <v>0</v>
      </c>
      <c r="BE143" s="122">
        <f>IF(AZ143=5,G143,0)</f>
        <v>0</v>
      </c>
      <c r="CZ143" s="122">
        <v>1.47E-3</v>
      </c>
    </row>
    <row r="144" spans="1:104">
      <c r="A144" s="150">
        <v>97</v>
      </c>
      <c r="B144" s="151" t="s">
        <v>302</v>
      </c>
      <c r="C144" s="152" t="s">
        <v>303</v>
      </c>
      <c r="D144" s="153" t="s">
        <v>54</v>
      </c>
      <c r="E144" s="154">
        <v>1.3</v>
      </c>
      <c r="F144" s="154"/>
      <c r="G144" s="155">
        <f>E144*F144</f>
        <v>0</v>
      </c>
      <c r="O144" s="149">
        <v>2</v>
      </c>
      <c r="AA144" s="122">
        <v>12</v>
      </c>
      <c r="AB144" s="122">
        <v>0</v>
      </c>
      <c r="AC144" s="122">
        <v>97</v>
      </c>
      <c r="AZ144" s="122">
        <v>2</v>
      </c>
      <c r="BA144" s="122">
        <f>IF(AZ144=1,G144,0)</f>
        <v>0</v>
      </c>
      <c r="BB144" s="122">
        <f>IF(AZ144=2,G144,0)</f>
        <v>0</v>
      </c>
      <c r="BC144" s="122">
        <f>IF(AZ144=3,G144,0)</f>
        <v>0</v>
      </c>
      <c r="BD144" s="122">
        <f>IF(AZ144=4,G144,0)</f>
        <v>0</v>
      </c>
      <c r="BE144" s="122">
        <f>IF(AZ144=5,G144,0)</f>
        <v>0</v>
      </c>
      <c r="CZ144" s="122">
        <v>0</v>
      </c>
    </row>
    <row r="145" spans="1:104">
      <c r="A145" s="156"/>
      <c r="B145" s="157" t="s">
        <v>69</v>
      </c>
      <c r="C145" s="158" t="str">
        <f>CONCATENATE(B142," ",C142)</f>
        <v>777 Podlahy ze syntetických hmot</v>
      </c>
      <c r="D145" s="156"/>
      <c r="E145" s="159"/>
      <c r="F145" s="159"/>
      <c r="G145" s="160">
        <f>SUM(G142:G144)</f>
        <v>0</v>
      </c>
      <c r="O145" s="149">
        <v>4</v>
      </c>
      <c r="BA145" s="161">
        <f>SUM(BA142:BA144)</f>
        <v>0</v>
      </c>
      <c r="BB145" s="161">
        <f>SUM(BB142:BB144)</f>
        <v>0</v>
      </c>
      <c r="BC145" s="161">
        <f>SUM(BC142:BC144)</f>
        <v>0</v>
      </c>
      <c r="BD145" s="161">
        <f>SUM(BD142:BD144)</f>
        <v>0</v>
      </c>
      <c r="BE145" s="161">
        <f>SUM(BE142:BE144)</f>
        <v>0</v>
      </c>
    </row>
    <row r="146" spans="1:104">
      <c r="A146" s="142" t="s">
        <v>65</v>
      </c>
      <c r="B146" s="143" t="s">
        <v>304</v>
      </c>
      <c r="C146" s="144" t="s">
        <v>305</v>
      </c>
      <c r="D146" s="145"/>
      <c r="E146" s="146"/>
      <c r="F146" s="146"/>
      <c r="G146" s="147"/>
      <c r="H146" s="148"/>
      <c r="I146" s="148"/>
      <c r="O146" s="149">
        <v>1</v>
      </c>
    </row>
    <row r="147" spans="1:104">
      <c r="A147" s="150">
        <v>98</v>
      </c>
      <c r="B147" s="151" t="s">
        <v>306</v>
      </c>
      <c r="C147" s="152" t="s">
        <v>307</v>
      </c>
      <c r="D147" s="153" t="s">
        <v>82</v>
      </c>
      <c r="E147" s="154">
        <v>18.78</v>
      </c>
      <c r="F147" s="154"/>
      <c r="G147" s="155">
        <f>E147*F147</f>
        <v>0</v>
      </c>
      <c r="O147" s="149">
        <v>2</v>
      </c>
      <c r="AA147" s="122">
        <v>12</v>
      </c>
      <c r="AB147" s="122">
        <v>0</v>
      </c>
      <c r="AC147" s="122">
        <v>98</v>
      </c>
      <c r="AZ147" s="122">
        <v>2</v>
      </c>
      <c r="BA147" s="122">
        <f>IF(AZ147=1,G147,0)</f>
        <v>0</v>
      </c>
      <c r="BB147" s="122">
        <f>IF(AZ147=2,G147,0)</f>
        <v>0</v>
      </c>
      <c r="BC147" s="122">
        <f>IF(AZ147=3,G147,0)</f>
        <v>0</v>
      </c>
      <c r="BD147" s="122">
        <f>IF(AZ147=4,G147,0)</f>
        <v>0</v>
      </c>
      <c r="BE147" s="122">
        <f>IF(AZ147=5,G147,0)</f>
        <v>0</v>
      </c>
      <c r="CZ147" s="122">
        <v>4.8000000000000001E-4</v>
      </c>
    </row>
    <row r="148" spans="1:104">
      <c r="A148" s="150">
        <v>99</v>
      </c>
      <c r="B148" s="151" t="s">
        <v>308</v>
      </c>
      <c r="C148" s="152" t="s">
        <v>309</v>
      </c>
      <c r="D148" s="153" t="s">
        <v>82</v>
      </c>
      <c r="E148" s="154">
        <v>18.78</v>
      </c>
      <c r="F148" s="154"/>
      <c r="G148" s="155">
        <f>E148*F148</f>
        <v>0</v>
      </c>
      <c r="O148" s="149">
        <v>2</v>
      </c>
      <c r="AA148" s="122">
        <v>12</v>
      </c>
      <c r="AB148" s="122">
        <v>0</v>
      </c>
      <c r="AC148" s="122">
        <v>99</v>
      </c>
      <c r="AZ148" s="122">
        <v>2</v>
      </c>
      <c r="BA148" s="122">
        <f>IF(AZ148=1,G148,0)</f>
        <v>0</v>
      </c>
      <c r="BB148" s="122">
        <f>IF(AZ148=2,G148,0)</f>
        <v>0</v>
      </c>
      <c r="BC148" s="122">
        <f>IF(AZ148=3,G148,0)</f>
        <v>0</v>
      </c>
      <c r="BD148" s="122">
        <f>IF(AZ148=4,G148,0)</f>
        <v>0</v>
      </c>
      <c r="BE148" s="122">
        <f>IF(AZ148=5,G148,0)</f>
        <v>0</v>
      </c>
      <c r="CZ148" s="122">
        <v>1.4999999999999999E-4</v>
      </c>
    </row>
    <row r="149" spans="1:104">
      <c r="A149" s="156"/>
      <c r="B149" s="157" t="s">
        <v>69</v>
      </c>
      <c r="C149" s="158" t="str">
        <f>CONCATENATE(B146," ",C146)</f>
        <v>784 Malby</v>
      </c>
      <c r="D149" s="156"/>
      <c r="E149" s="159"/>
      <c r="F149" s="159"/>
      <c r="G149" s="160">
        <f>SUM(G146:G148)</f>
        <v>0</v>
      </c>
      <c r="O149" s="149">
        <v>4</v>
      </c>
      <c r="BA149" s="161">
        <f>SUM(BA146:BA148)</f>
        <v>0</v>
      </c>
      <c r="BB149" s="161">
        <f>SUM(BB146:BB148)</f>
        <v>0</v>
      </c>
      <c r="BC149" s="161">
        <f>SUM(BC146:BC148)</f>
        <v>0</v>
      </c>
      <c r="BD149" s="161">
        <f>SUM(BD146:BD148)</f>
        <v>0</v>
      </c>
      <c r="BE149" s="161">
        <f>SUM(BE146:BE148)</f>
        <v>0</v>
      </c>
    </row>
    <row r="150" spans="1:104">
      <c r="A150" s="142" t="s">
        <v>65</v>
      </c>
      <c r="B150" s="143" t="s">
        <v>310</v>
      </c>
      <c r="C150" s="144" t="s">
        <v>311</v>
      </c>
      <c r="D150" s="145"/>
      <c r="E150" s="146"/>
      <c r="F150" s="146"/>
      <c r="G150" s="147"/>
      <c r="H150" s="148"/>
      <c r="I150" s="148"/>
      <c r="O150" s="149">
        <v>1</v>
      </c>
    </row>
    <row r="151" spans="1:104">
      <c r="A151" s="150">
        <v>100</v>
      </c>
      <c r="B151" s="151" t="s">
        <v>312</v>
      </c>
      <c r="C151" s="152" t="s">
        <v>313</v>
      </c>
      <c r="D151" s="153" t="s">
        <v>314</v>
      </c>
      <c r="E151" s="154">
        <v>1</v>
      </c>
      <c r="F151" s="154"/>
      <c r="G151" s="155">
        <f>E151*F151</f>
        <v>0</v>
      </c>
      <c r="O151" s="149">
        <v>2</v>
      </c>
      <c r="AA151" s="122">
        <v>12</v>
      </c>
      <c r="AB151" s="122">
        <v>0</v>
      </c>
      <c r="AC151" s="122">
        <v>100</v>
      </c>
      <c r="AZ151" s="122">
        <v>4</v>
      </c>
      <c r="BA151" s="122">
        <f>IF(AZ151=1,G151,0)</f>
        <v>0</v>
      </c>
      <c r="BB151" s="122">
        <f>IF(AZ151=2,G151,0)</f>
        <v>0</v>
      </c>
      <c r="BC151" s="122">
        <f>IF(AZ151=3,G151,0)</f>
        <v>0</v>
      </c>
      <c r="BD151" s="122">
        <f>IF(AZ151=4,G151,0)</f>
        <v>0</v>
      </c>
      <c r="BE151" s="122">
        <f>IF(AZ151=5,G151,0)</f>
        <v>0</v>
      </c>
      <c r="CZ151" s="122">
        <v>0.29942999999999997</v>
      </c>
    </row>
    <row r="152" spans="1:104">
      <c r="A152" s="156"/>
      <c r="B152" s="157" t="s">
        <v>69</v>
      </c>
      <c r="C152" s="158" t="str">
        <f>CONCATENATE(B150," ",C150)</f>
        <v>M21 Elektromontáže</v>
      </c>
      <c r="D152" s="156"/>
      <c r="E152" s="159"/>
      <c r="F152" s="159"/>
      <c r="G152" s="160">
        <f>SUM(G150:G151)</f>
        <v>0</v>
      </c>
      <c r="O152" s="149">
        <v>4</v>
      </c>
      <c r="BA152" s="161">
        <f>SUM(BA150:BA151)</f>
        <v>0</v>
      </c>
      <c r="BB152" s="161">
        <f>SUM(BB150:BB151)</f>
        <v>0</v>
      </c>
      <c r="BC152" s="161">
        <f>SUM(BC150:BC151)</f>
        <v>0</v>
      </c>
      <c r="BD152" s="161">
        <f>SUM(BD150:BD151)</f>
        <v>0</v>
      </c>
      <c r="BE152" s="161">
        <f>SUM(BE150:BE151)</f>
        <v>0</v>
      </c>
    </row>
    <row r="153" spans="1:104">
      <c r="A153" s="142" t="s">
        <v>65</v>
      </c>
      <c r="B153" s="143" t="s">
        <v>315</v>
      </c>
      <c r="C153" s="144" t="s">
        <v>316</v>
      </c>
      <c r="D153" s="145"/>
      <c r="E153" s="146"/>
      <c r="F153" s="146"/>
      <c r="G153" s="147"/>
      <c r="H153" s="148"/>
      <c r="I153" s="148"/>
      <c r="O153" s="149">
        <v>1</v>
      </c>
    </row>
    <row r="154" spans="1:104">
      <c r="A154" s="150">
        <v>101</v>
      </c>
      <c r="B154" s="151" t="s">
        <v>317</v>
      </c>
      <c r="C154" s="152" t="s">
        <v>318</v>
      </c>
      <c r="D154" s="153" t="s">
        <v>137</v>
      </c>
      <c r="E154" s="154">
        <v>1</v>
      </c>
      <c r="F154" s="154">
        <f>'700 MaR'!G56</f>
        <v>0</v>
      </c>
      <c r="G154" s="155">
        <f>E154*F154</f>
        <v>0</v>
      </c>
      <c r="O154" s="149">
        <v>2</v>
      </c>
      <c r="AA154" s="122">
        <v>12</v>
      </c>
      <c r="AB154" s="122">
        <v>0</v>
      </c>
      <c r="AC154" s="122">
        <v>101</v>
      </c>
      <c r="AZ154" s="122">
        <v>4</v>
      </c>
      <c r="BA154" s="122">
        <f>IF(AZ154=1,G154,0)</f>
        <v>0</v>
      </c>
      <c r="BB154" s="122">
        <f>IF(AZ154=2,G154,0)</f>
        <v>0</v>
      </c>
      <c r="BC154" s="122">
        <f>IF(AZ154=3,G154,0)</f>
        <v>0</v>
      </c>
      <c r="BD154" s="122">
        <f>IF(AZ154=4,G154,0)</f>
        <v>0</v>
      </c>
      <c r="BE154" s="122">
        <f>IF(AZ154=5,G154,0)</f>
        <v>0</v>
      </c>
      <c r="CZ154" s="122">
        <v>0</v>
      </c>
    </row>
    <row r="155" spans="1:104">
      <c r="A155" s="156"/>
      <c r="B155" s="157" t="s">
        <v>69</v>
      </c>
      <c r="C155" s="158" t="str">
        <f>CONCATENATE(B153," ",C153)</f>
        <v>M36 Montáže měřících a regul.zaříz</v>
      </c>
      <c r="D155" s="156"/>
      <c r="E155" s="159"/>
      <c r="F155" s="159"/>
      <c r="G155" s="160">
        <f>SUM(G153:G154)</f>
        <v>0</v>
      </c>
      <c r="O155" s="149">
        <v>4</v>
      </c>
      <c r="BA155" s="161">
        <f>SUM(BA153:BA154)</f>
        <v>0</v>
      </c>
      <c r="BB155" s="161">
        <f>SUM(BB153:BB154)</f>
        <v>0</v>
      </c>
      <c r="BC155" s="161">
        <f>SUM(BC153:BC154)</f>
        <v>0</v>
      </c>
      <c r="BD155" s="161">
        <f>SUM(BD153:BD154)</f>
        <v>0</v>
      </c>
      <c r="BE155" s="161">
        <f>SUM(BE153:BE154)</f>
        <v>0</v>
      </c>
    </row>
    <row r="156" spans="1:104">
      <c r="A156" s="123"/>
      <c r="B156" s="123"/>
      <c r="C156" s="123"/>
      <c r="D156" s="123"/>
      <c r="E156" s="123"/>
      <c r="F156" s="123"/>
      <c r="G156" s="123"/>
    </row>
    <row r="157" spans="1:104">
      <c r="E157" s="122"/>
    </row>
    <row r="158" spans="1:104">
      <c r="E158" s="122"/>
    </row>
    <row r="159" spans="1:104">
      <c r="E159" s="122"/>
    </row>
    <row r="160" spans="1:104">
      <c r="E160" s="122"/>
    </row>
    <row r="161" spans="5:5">
      <c r="E161" s="122"/>
    </row>
    <row r="162" spans="5:5">
      <c r="E162" s="122"/>
    </row>
    <row r="163" spans="5:5">
      <c r="E163" s="122"/>
    </row>
    <row r="164" spans="5:5">
      <c r="E164" s="122"/>
    </row>
    <row r="165" spans="5:5">
      <c r="E165" s="122"/>
    </row>
    <row r="166" spans="5:5">
      <c r="E166" s="122"/>
    </row>
    <row r="167" spans="5:5">
      <c r="E167" s="122"/>
    </row>
    <row r="168" spans="5:5">
      <c r="E168" s="122"/>
    </row>
    <row r="169" spans="5:5">
      <c r="E169" s="122"/>
    </row>
    <row r="170" spans="5:5">
      <c r="E170" s="122"/>
    </row>
    <row r="171" spans="5:5">
      <c r="E171" s="122"/>
    </row>
    <row r="172" spans="5:5">
      <c r="E172" s="122"/>
    </row>
    <row r="173" spans="5:5">
      <c r="E173" s="122"/>
    </row>
    <row r="174" spans="5:5">
      <c r="E174" s="122"/>
    </row>
    <row r="175" spans="5:5">
      <c r="E175" s="122"/>
    </row>
    <row r="176" spans="5:5">
      <c r="E176" s="122"/>
    </row>
    <row r="177" spans="1:7">
      <c r="E177" s="122"/>
    </row>
    <row r="178" spans="1:7">
      <c r="E178" s="122"/>
    </row>
    <row r="179" spans="1:7">
      <c r="A179" s="162"/>
      <c r="B179" s="162"/>
      <c r="C179" s="162"/>
      <c r="D179" s="162"/>
      <c r="E179" s="162"/>
      <c r="F179" s="162"/>
      <c r="G179" s="162"/>
    </row>
    <row r="180" spans="1:7">
      <c r="A180" s="162"/>
      <c r="B180" s="162"/>
      <c r="C180" s="162"/>
      <c r="D180" s="162"/>
      <c r="E180" s="162"/>
      <c r="F180" s="162"/>
      <c r="G180" s="162"/>
    </row>
    <row r="181" spans="1:7">
      <c r="A181" s="162"/>
      <c r="B181" s="162"/>
      <c r="C181" s="162"/>
      <c r="D181" s="162"/>
      <c r="E181" s="162"/>
      <c r="F181" s="162"/>
      <c r="G181" s="162"/>
    </row>
    <row r="182" spans="1:7">
      <c r="A182" s="162"/>
      <c r="B182" s="162"/>
      <c r="C182" s="162"/>
      <c r="D182" s="162"/>
      <c r="E182" s="162"/>
      <c r="F182" s="162"/>
      <c r="G182" s="162"/>
    </row>
    <row r="183" spans="1:7">
      <c r="E183" s="122"/>
    </row>
    <row r="184" spans="1:7">
      <c r="E184" s="122"/>
    </row>
    <row r="185" spans="1:7">
      <c r="E185" s="122"/>
    </row>
    <row r="186" spans="1:7">
      <c r="E186" s="122"/>
    </row>
    <row r="187" spans="1:7">
      <c r="E187" s="122"/>
    </row>
    <row r="188" spans="1:7">
      <c r="E188" s="122"/>
    </row>
    <row r="189" spans="1:7">
      <c r="E189" s="122"/>
    </row>
    <row r="190" spans="1:7">
      <c r="E190" s="122"/>
    </row>
    <row r="191" spans="1:7">
      <c r="E191" s="122"/>
    </row>
    <row r="192" spans="1:7">
      <c r="E192" s="122"/>
    </row>
    <row r="193" spans="5:5">
      <c r="E193" s="122"/>
    </row>
    <row r="194" spans="5:5">
      <c r="E194" s="122"/>
    </row>
    <row r="195" spans="5:5">
      <c r="E195" s="122"/>
    </row>
    <row r="196" spans="5:5">
      <c r="E196" s="122"/>
    </row>
    <row r="197" spans="5:5">
      <c r="E197" s="122"/>
    </row>
    <row r="198" spans="5:5">
      <c r="E198" s="122"/>
    </row>
    <row r="199" spans="5:5">
      <c r="E199" s="122"/>
    </row>
    <row r="200" spans="5:5">
      <c r="E200" s="122"/>
    </row>
    <row r="201" spans="5:5">
      <c r="E201" s="122"/>
    </row>
    <row r="202" spans="5:5">
      <c r="E202" s="122"/>
    </row>
    <row r="203" spans="5:5">
      <c r="E203" s="122"/>
    </row>
    <row r="204" spans="5:5">
      <c r="E204" s="122"/>
    </row>
    <row r="205" spans="5:5">
      <c r="E205" s="122"/>
    </row>
    <row r="206" spans="5:5">
      <c r="E206" s="122"/>
    </row>
    <row r="207" spans="5:5">
      <c r="E207" s="122"/>
    </row>
    <row r="208" spans="5:5">
      <c r="E208" s="122"/>
    </row>
    <row r="209" spans="1:7">
      <c r="E209" s="122"/>
    </row>
    <row r="210" spans="1:7">
      <c r="E210" s="122"/>
    </row>
    <row r="211" spans="1:7">
      <c r="E211" s="122"/>
    </row>
    <row r="212" spans="1:7">
      <c r="E212" s="122"/>
    </row>
    <row r="213" spans="1:7">
      <c r="E213" s="122"/>
    </row>
    <row r="214" spans="1:7">
      <c r="A214" s="163"/>
      <c r="B214" s="163"/>
    </row>
    <row r="215" spans="1:7">
      <c r="A215" s="162"/>
      <c r="B215" s="162"/>
      <c r="C215" s="165"/>
      <c r="D215" s="165"/>
      <c r="E215" s="166"/>
      <c r="F215" s="165"/>
      <c r="G215" s="167"/>
    </row>
    <row r="216" spans="1:7">
      <c r="A216" s="168"/>
      <c r="B216" s="168"/>
      <c r="C216" s="162"/>
      <c r="D216" s="162"/>
      <c r="E216" s="169"/>
      <c r="F216" s="162"/>
      <c r="G216" s="162"/>
    </row>
    <row r="217" spans="1:7">
      <c r="A217" s="162"/>
      <c r="B217" s="162"/>
      <c r="C217" s="162"/>
      <c r="D217" s="162"/>
      <c r="E217" s="169"/>
      <c r="F217" s="162"/>
      <c r="G217" s="162"/>
    </row>
    <row r="218" spans="1:7">
      <c r="A218" s="162"/>
      <c r="B218" s="162"/>
      <c r="C218" s="162"/>
      <c r="D218" s="162"/>
      <c r="E218" s="169"/>
      <c r="F218" s="162"/>
      <c r="G218" s="162"/>
    </row>
    <row r="219" spans="1:7">
      <c r="A219" s="162"/>
      <c r="B219" s="162"/>
      <c r="C219" s="162"/>
      <c r="D219" s="162"/>
      <c r="E219" s="169"/>
      <c r="F219" s="162"/>
      <c r="G219" s="162"/>
    </row>
    <row r="220" spans="1:7">
      <c r="A220" s="162"/>
      <c r="B220" s="162"/>
      <c r="C220" s="162"/>
      <c r="D220" s="162"/>
      <c r="E220" s="169"/>
      <c r="F220" s="162"/>
      <c r="G220" s="162"/>
    </row>
    <row r="221" spans="1:7">
      <c r="A221" s="162"/>
      <c r="B221" s="162"/>
      <c r="C221" s="162"/>
      <c r="D221" s="162"/>
      <c r="E221" s="169"/>
      <c r="F221" s="162"/>
      <c r="G221" s="162"/>
    </row>
    <row r="222" spans="1:7">
      <c r="A222" s="162"/>
      <c r="B222" s="162"/>
      <c r="C222" s="162"/>
      <c r="D222" s="162"/>
      <c r="E222" s="169"/>
      <c r="F222" s="162"/>
      <c r="G222" s="162"/>
    </row>
    <row r="223" spans="1:7">
      <c r="A223" s="162"/>
      <c r="B223" s="162"/>
      <c r="C223" s="162"/>
      <c r="D223" s="162"/>
      <c r="E223" s="169"/>
      <c r="F223" s="162"/>
      <c r="G223" s="162"/>
    </row>
    <row r="224" spans="1:7">
      <c r="A224" s="162"/>
      <c r="B224" s="162"/>
      <c r="C224" s="162"/>
      <c r="D224" s="162"/>
      <c r="E224" s="169"/>
      <c r="F224" s="162"/>
      <c r="G224" s="162"/>
    </row>
    <row r="225" spans="1:7">
      <c r="A225" s="162"/>
      <c r="B225" s="162"/>
      <c r="C225" s="162"/>
      <c r="D225" s="162"/>
      <c r="E225" s="169"/>
      <c r="F225" s="162"/>
      <c r="G225" s="162"/>
    </row>
    <row r="226" spans="1:7">
      <c r="A226" s="162"/>
      <c r="B226" s="162"/>
      <c r="C226" s="162"/>
      <c r="D226" s="162"/>
      <c r="E226" s="169"/>
      <c r="F226" s="162"/>
      <c r="G226" s="162"/>
    </row>
    <row r="227" spans="1:7">
      <c r="A227" s="162"/>
      <c r="B227" s="162"/>
      <c r="C227" s="162"/>
      <c r="D227" s="162"/>
      <c r="E227" s="169"/>
      <c r="F227" s="162"/>
      <c r="G227" s="162"/>
    </row>
    <row r="228" spans="1:7">
      <c r="A228" s="162"/>
      <c r="B228" s="162"/>
      <c r="C228" s="162"/>
      <c r="D228" s="162"/>
      <c r="E228" s="169"/>
      <c r="F228" s="162"/>
      <c r="G228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CZ56"/>
  <sheetViews>
    <sheetView showGridLines="0" showZeros="0" view="pageBreakPreview" zoomScaleNormal="100" zoomScaleSheetLayoutView="100" workbookViewId="0">
      <selection activeCell="F8" sqref="F8:F33"/>
    </sheetView>
  </sheetViews>
  <sheetFormatPr defaultRowHeight="12.75"/>
  <cols>
    <col min="1" max="1" width="3.85546875" style="122" customWidth="1"/>
    <col min="2" max="2" width="10" style="122" customWidth="1"/>
    <col min="3" max="3" width="43.8554687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5" style="122" customWidth="1"/>
    <col min="8" max="16384" width="9.140625" style="122"/>
  </cols>
  <sheetData>
    <row r="1" spans="1:104" ht="15.75">
      <c r="A1" s="249" t="s">
        <v>57</v>
      </c>
      <c r="B1" s="249"/>
      <c r="C1" s="249"/>
      <c r="D1" s="249"/>
      <c r="E1" s="249"/>
      <c r="F1" s="249"/>
      <c r="G1" s="249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50" t="s">
        <v>5</v>
      </c>
      <c r="B3" s="251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[1]Rekapitulace!H1</f>
        <v>0</v>
      </c>
      <c r="G3" s="131"/>
    </row>
    <row r="4" spans="1:104" ht="13.5" thickBot="1">
      <c r="A4" s="252" t="s">
        <v>1</v>
      </c>
      <c r="B4" s="253"/>
      <c r="C4" s="132" t="s">
        <v>430</v>
      </c>
      <c r="D4" s="133"/>
      <c r="E4" s="254"/>
      <c r="F4" s="254"/>
      <c r="G4" s="255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230</v>
      </c>
      <c r="C7" s="200" t="s">
        <v>231</v>
      </c>
      <c r="D7" s="199"/>
      <c r="E7" s="198"/>
      <c r="F7" s="197"/>
      <c r="G7" s="147"/>
      <c r="H7" s="148"/>
      <c r="I7" s="148"/>
      <c r="O7" s="149">
        <v>1</v>
      </c>
    </row>
    <row r="8" spans="1:104" ht="22.5">
      <c r="A8" s="196"/>
      <c r="B8" s="195" t="s">
        <v>353</v>
      </c>
      <c r="C8" s="225" t="s">
        <v>439</v>
      </c>
      <c r="D8" s="224" t="s">
        <v>137</v>
      </c>
      <c r="E8" s="224">
        <v>1</v>
      </c>
      <c r="F8" s="194"/>
      <c r="G8" s="186">
        <f t="shared" ref="G8:G31" si="0">E8*F8</f>
        <v>0</v>
      </c>
      <c r="O8" s="149">
        <v>2</v>
      </c>
      <c r="AA8" s="122">
        <v>12</v>
      </c>
      <c r="AB8" s="122">
        <v>0</v>
      </c>
      <c r="AC8" s="122">
        <v>10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 ht="37.5" customHeight="1">
      <c r="A9" s="196">
        <v>6</v>
      </c>
      <c r="B9" s="195" t="s">
        <v>352</v>
      </c>
      <c r="C9" s="225" t="s">
        <v>440</v>
      </c>
      <c r="D9" s="224" t="s">
        <v>137</v>
      </c>
      <c r="E9" s="224">
        <v>1</v>
      </c>
      <c r="F9" s="194"/>
      <c r="G9" s="186">
        <f t="shared" si="0"/>
        <v>0</v>
      </c>
      <c r="O9" s="149">
        <v>4</v>
      </c>
      <c r="BA9" s="161">
        <f>SUM(BA8:BA8)</f>
        <v>0</v>
      </c>
      <c r="BB9" s="161">
        <f>SUM(BB8:BB8)</f>
        <v>0</v>
      </c>
      <c r="BC9" s="161">
        <f>SUM(BC8:BC8)</f>
        <v>0</v>
      </c>
      <c r="BD9" s="161">
        <f>SUM(BD8:BD8)</f>
        <v>0</v>
      </c>
      <c r="BE9" s="161">
        <f>SUM(BE8:BE8)</f>
        <v>0</v>
      </c>
    </row>
    <row r="10" spans="1:104">
      <c r="A10" s="196"/>
      <c r="B10" s="195"/>
      <c r="C10" s="226" t="s">
        <v>441</v>
      </c>
      <c r="D10" s="224"/>
      <c r="E10" s="224"/>
      <c r="F10" s="194"/>
      <c r="G10" s="186">
        <f t="shared" si="0"/>
        <v>0</v>
      </c>
      <c r="H10" s="148"/>
      <c r="I10" s="148"/>
      <c r="O10" s="149">
        <v>1</v>
      </c>
    </row>
    <row r="11" spans="1:104">
      <c r="A11" s="196">
        <v>7</v>
      </c>
      <c r="B11" s="195" t="s">
        <v>348</v>
      </c>
      <c r="C11" s="227" t="s">
        <v>351</v>
      </c>
      <c r="D11" s="224" t="s">
        <v>116</v>
      </c>
      <c r="E11" s="224">
        <v>10</v>
      </c>
      <c r="F11" s="194"/>
      <c r="G11" s="186">
        <f t="shared" si="0"/>
        <v>0</v>
      </c>
      <c r="O11" s="149">
        <v>2</v>
      </c>
      <c r="AA11" s="122">
        <v>12</v>
      </c>
      <c r="AB11" s="122">
        <v>0</v>
      </c>
      <c r="AC11" s="122">
        <v>11</v>
      </c>
      <c r="AZ11" s="122">
        <v>2</v>
      </c>
      <c r="BA11" s="122">
        <f>IF(AZ11=1,G11,0)</f>
        <v>0</v>
      </c>
      <c r="BB11" s="122">
        <f>IF(AZ11=2,G11,0)</f>
        <v>0</v>
      </c>
      <c r="BC11" s="122">
        <f>IF(AZ11=3,G11,0)</f>
        <v>0</v>
      </c>
      <c r="BD11" s="122">
        <f>IF(AZ11=4,G11,0)</f>
        <v>0</v>
      </c>
      <c r="BE11" s="122">
        <f>IF(AZ11=5,G11,0)</f>
        <v>0</v>
      </c>
      <c r="CZ11" s="122">
        <v>0</v>
      </c>
    </row>
    <row r="12" spans="1:104">
      <c r="A12" s="196">
        <v>8</v>
      </c>
      <c r="B12" s="195" t="s">
        <v>347</v>
      </c>
      <c r="C12" s="226" t="s">
        <v>350</v>
      </c>
      <c r="D12" s="224" t="s">
        <v>68</v>
      </c>
      <c r="E12" s="224">
        <v>2</v>
      </c>
      <c r="F12" s="194"/>
      <c r="G12" s="186">
        <f t="shared" si="0"/>
        <v>0</v>
      </c>
      <c r="O12" s="149">
        <v>2</v>
      </c>
      <c r="AA12" s="122">
        <v>12</v>
      </c>
      <c r="AB12" s="122">
        <v>0</v>
      </c>
      <c r="AC12" s="122">
        <v>12</v>
      </c>
      <c r="AZ12" s="122">
        <v>2</v>
      </c>
      <c r="BA12" s="122">
        <f>IF(AZ12=1,G12,0)</f>
        <v>0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0</v>
      </c>
    </row>
    <row r="13" spans="1:104">
      <c r="A13" s="196">
        <v>9</v>
      </c>
      <c r="B13" s="195"/>
      <c r="C13" s="228" t="s">
        <v>349</v>
      </c>
      <c r="D13" s="224"/>
      <c r="E13" s="224"/>
      <c r="F13" s="194"/>
      <c r="G13" s="186">
        <f t="shared" si="0"/>
        <v>0</v>
      </c>
      <c r="O13" s="149">
        <v>2</v>
      </c>
      <c r="AA13" s="122">
        <v>12</v>
      </c>
      <c r="AB13" s="122">
        <v>0</v>
      </c>
      <c r="AC13" s="122">
        <v>13</v>
      </c>
      <c r="AZ13" s="122">
        <v>2</v>
      </c>
      <c r="BA13" s="122">
        <f>IF(AZ13=1,G13,0)</f>
        <v>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0</v>
      </c>
    </row>
    <row r="14" spans="1:104" ht="28.5" customHeight="1">
      <c r="A14" s="196"/>
      <c r="B14" s="195" t="s">
        <v>345</v>
      </c>
      <c r="C14" s="229" t="s">
        <v>442</v>
      </c>
      <c r="D14" s="224" t="s">
        <v>137</v>
      </c>
      <c r="E14" s="224">
        <v>1</v>
      </c>
      <c r="F14" s="194"/>
      <c r="G14" s="186">
        <f t="shared" si="0"/>
        <v>0</v>
      </c>
      <c r="O14" s="149">
        <v>4</v>
      </c>
      <c r="BA14" s="161">
        <f>SUM(BA10:BA13)</f>
        <v>0</v>
      </c>
      <c r="BB14" s="161">
        <f>SUM(BB10:BB13)</f>
        <v>0</v>
      </c>
      <c r="BC14" s="161">
        <f>SUM(BC10:BC13)</f>
        <v>0</v>
      </c>
      <c r="BD14" s="161">
        <f>SUM(BD10:BD13)</f>
        <v>0</v>
      </c>
      <c r="BE14" s="161">
        <f>SUM(BE10:BE13)</f>
        <v>0</v>
      </c>
    </row>
    <row r="15" spans="1:104" ht="25.5" customHeight="1">
      <c r="A15" s="196">
        <v>10</v>
      </c>
      <c r="B15" s="195" t="s">
        <v>348</v>
      </c>
      <c r="C15" s="230" t="s">
        <v>443</v>
      </c>
      <c r="D15" s="224" t="s">
        <v>68</v>
      </c>
      <c r="E15" s="224">
        <v>1</v>
      </c>
      <c r="F15" s="194"/>
      <c r="G15" s="186">
        <f t="shared" si="0"/>
        <v>0</v>
      </c>
      <c r="H15" s="148"/>
      <c r="I15" s="148"/>
      <c r="O15" s="149">
        <v>1</v>
      </c>
    </row>
    <row r="16" spans="1:104">
      <c r="A16" s="196"/>
      <c r="B16" s="195"/>
      <c r="C16" s="226" t="s">
        <v>444</v>
      </c>
      <c r="D16" s="224" t="s">
        <v>68</v>
      </c>
      <c r="E16" s="224">
        <v>1</v>
      </c>
      <c r="F16" s="194"/>
      <c r="G16" s="186">
        <f t="shared" si="0"/>
        <v>0</v>
      </c>
      <c r="O16" s="149">
        <v>2</v>
      </c>
      <c r="AA16" s="122">
        <v>12</v>
      </c>
      <c r="AB16" s="122">
        <v>0</v>
      </c>
      <c r="AC16" s="122">
        <v>14</v>
      </c>
      <c r="AZ16" s="122">
        <v>2</v>
      </c>
      <c r="BA16" s="122">
        <f>IF(AZ16=1,G16,0)</f>
        <v>0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1.47E-3</v>
      </c>
    </row>
    <row r="17" spans="1:104">
      <c r="A17" s="196">
        <v>11</v>
      </c>
      <c r="B17" s="195" t="s">
        <v>347</v>
      </c>
      <c r="C17" s="226" t="s">
        <v>346</v>
      </c>
      <c r="D17" s="224" t="s">
        <v>68</v>
      </c>
      <c r="E17" s="224">
        <v>2</v>
      </c>
      <c r="F17" s="194"/>
      <c r="G17" s="186">
        <f t="shared" si="0"/>
        <v>0</v>
      </c>
      <c r="O17" s="149">
        <v>2</v>
      </c>
      <c r="AA17" s="122">
        <v>12</v>
      </c>
      <c r="AB17" s="122">
        <v>0</v>
      </c>
      <c r="AC17" s="122">
        <v>15</v>
      </c>
      <c r="AZ17" s="122">
        <v>2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0</v>
      </c>
    </row>
    <row r="18" spans="1:104">
      <c r="A18" s="196">
        <v>12</v>
      </c>
      <c r="B18" s="195" t="s">
        <v>345</v>
      </c>
      <c r="C18" s="226" t="s">
        <v>344</v>
      </c>
      <c r="D18" s="224" t="s">
        <v>68</v>
      </c>
      <c r="E18" s="224">
        <v>1</v>
      </c>
      <c r="F18" s="194"/>
      <c r="G18" s="186">
        <f t="shared" si="0"/>
        <v>0</v>
      </c>
      <c r="O18" s="149">
        <v>4</v>
      </c>
      <c r="BA18" s="161">
        <f>SUM(BA15:BA17)</f>
        <v>0</v>
      </c>
      <c r="BB18" s="161">
        <f>SUM(BB15:BB17)</f>
        <v>0</v>
      </c>
      <c r="BC18" s="161">
        <f>SUM(BC15:BC17)</f>
        <v>0</v>
      </c>
      <c r="BD18" s="161">
        <f>SUM(BD15:BD17)</f>
        <v>0</v>
      </c>
      <c r="BE18" s="161">
        <f>SUM(BE15:BE17)</f>
        <v>0</v>
      </c>
    </row>
    <row r="19" spans="1:104">
      <c r="A19" s="193"/>
      <c r="B19" s="192"/>
      <c r="C19" s="226" t="s">
        <v>343</v>
      </c>
      <c r="D19" s="224" t="s">
        <v>68</v>
      </c>
      <c r="E19" s="224">
        <v>3</v>
      </c>
      <c r="F19" s="191"/>
      <c r="G19" s="186">
        <f t="shared" si="0"/>
        <v>0</v>
      </c>
      <c r="H19" s="148"/>
      <c r="I19" s="148"/>
      <c r="O19" s="149">
        <v>1</v>
      </c>
    </row>
    <row r="20" spans="1:104">
      <c r="A20" s="188">
        <v>13</v>
      </c>
      <c r="B20" s="189">
        <v>733171</v>
      </c>
      <c r="C20" s="226" t="s">
        <v>342</v>
      </c>
      <c r="D20" s="224" t="s">
        <v>68</v>
      </c>
      <c r="E20" s="224">
        <v>1</v>
      </c>
      <c r="F20" s="190"/>
      <c r="G20" s="186">
        <f t="shared" si="0"/>
        <v>0</v>
      </c>
    </row>
    <row r="21" spans="1:104">
      <c r="A21" s="188">
        <v>14</v>
      </c>
      <c r="B21" s="189">
        <v>733104</v>
      </c>
      <c r="C21" s="226" t="s">
        <v>341</v>
      </c>
      <c r="D21" s="224" t="s">
        <v>68</v>
      </c>
      <c r="E21" s="224">
        <v>1</v>
      </c>
      <c r="F21" s="187"/>
      <c r="G21" s="186">
        <f t="shared" si="0"/>
        <v>0</v>
      </c>
    </row>
    <row r="22" spans="1:104">
      <c r="A22" s="188">
        <v>15</v>
      </c>
      <c r="B22" s="189">
        <v>733105</v>
      </c>
      <c r="C22" s="226" t="s">
        <v>340</v>
      </c>
      <c r="D22" s="224" t="s">
        <v>68</v>
      </c>
      <c r="E22" s="224">
        <v>1</v>
      </c>
      <c r="F22" s="187"/>
      <c r="G22" s="186">
        <f t="shared" si="0"/>
        <v>0</v>
      </c>
    </row>
    <row r="23" spans="1:104">
      <c r="A23" s="188">
        <v>16</v>
      </c>
      <c r="B23" s="189">
        <v>733106</v>
      </c>
      <c r="C23" s="226" t="s">
        <v>339</v>
      </c>
      <c r="D23" s="224" t="s">
        <v>68</v>
      </c>
      <c r="E23" s="224">
        <v>4</v>
      </c>
      <c r="F23" s="187"/>
      <c r="G23" s="186">
        <f t="shared" si="0"/>
        <v>0</v>
      </c>
    </row>
    <row r="24" spans="1:104">
      <c r="A24" s="188"/>
      <c r="B24" s="189"/>
      <c r="C24" s="226" t="s">
        <v>338</v>
      </c>
      <c r="D24" s="224" t="s">
        <v>68</v>
      </c>
      <c r="E24" s="224">
        <v>1</v>
      </c>
      <c r="F24" s="187"/>
      <c r="G24" s="186">
        <f t="shared" si="0"/>
        <v>0</v>
      </c>
    </row>
    <row r="25" spans="1:104">
      <c r="A25" s="188">
        <v>17</v>
      </c>
      <c r="B25" s="189">
        <v>767101</v>
      </c>
      <c r="C25" s="226" t="s">
        <v>337</v>
      </c>
      <c r="D25" s="224"/>
      <c r="E25" s="224"/>
      <c r="F25" s="187"/>
      <c r="G25" s="186">
        <f t="shared" si="0"/>
        <v>0</v>
      </c>
    </row>
    <row r="26" spans="1:104">
      <c r="A26" s="188"/>
      <c r="B26" s="182"/>
      <c r="C26" s="226" t="s">
        <v>336</v>
      </c>
      <c r="D26" s="224" t="s">
        <v>116</v>
      </c>
      <c r="E26" s="224">
        <v>11</v>
      </c>
      <c r="F26" s="187"/>
      <c r="G26" s="186">
        <f t="shared" si="0"/>
        <v>0</v>
      </c>
    </row>
    <row r="27" spans="1:104" ht="24" customHeight="1">
      <c r="A27" s="188">
        <v>18</v>
      </c>
      <c r="B27" s="189">
        <v>734101</v>
      </c>
      <c r="C27" s="232" t="s">
        <v>445</v>
      </c>
      <c r="D27" s="224"/>
      <c r="E27" s="224"/>
      <c r="F27" s="187"/>
      <c r="G27" s="186">
        <f t="shared" si="0"/>
        <v>0</v>
      </c>
    </row>
    <row r="28" spans="1:104">
      <c r="A28" s="188"/>
      <c r="B28" s="182"/>
      <c r="C28" s="233" t="s">
        <v>335</v>
      </c>
      <c r="D28" s="224" t="s">
        <v>116</v>
      </c>
      <c r="E28" s="224">
        <v>10</v>
      </c>
      <c r="F28" s="187"/>
      <c r="G28" s="186">
        <f t="shared" si="0"/>
        <v>0</v>
      </c>
    </row>
    <row r="29" spans="1:104">
      <c r="A29" s="188">
        <v>19</v>
      </c>
      <c r="B29" s="189">
        <v>734102</v>
      </c>
      <c r="C29" s="226" t="s">
        <v>334</v>
      </c>
      <c r="D29" s="231" t="s">
        <v>137</v>
      </c>
      <c r="E29" s="224">
        <v>1</v>
      </c>
      <c r="F29" s="187"/>
      <c r="G29" s="186">
        <f t="shared" si="0"/>
        <v>0</v>
      </c>
    </row>
    <row r="30" spans="1:104">
      <c r="A30" s="188"/>
      <c r="B30" s="189"/>
      <c r="C30" s="226" t="s">
        <v>333</v>
      </c>
      <c r="D30" s="224" t="s">
        <v>137</v>
      </c>
      <c r="E30" s="224">
        <v>1</v>
      </c>
      <c r="F30" s="187"/>
      <c r="G30" s="186">
        <f t="shared" si="0"/>
        <v>0</v>
      </c>
    </row>
    <row r="31" spans="1:104">
      <c r="A31" s="188"/>
      <c r="B31" s="182"/>
      <c r="C31" s="226" t="s">
        <v>332</v>
      </c>
      <c r="D31" s="224" t="s">
        <v>137</v>
      </c>
      <c r="E31" s="224">
        <v>1</v>
      </c>
      <c r="F31" s="187"/>
      <c r="G31" s="186">
        <f t="shared" si="0"/>
        <v>0</v>
      </c>
    </row>
    <row r="32" spans="1:104">
      <c r="A32" s="162"/>
      <c r="B32" s="185" t="s">
        <v>331</v>
      </c>
      <c r="C32" s="184" t="s">
        <v>330</v>
      </c>
      <c r="D32" s="181"/>
      <c r="E32" s="179"/>
      <c r="F32" s="180"/>
      <c r="G32" s="183">
        <f>SUM(G8:G31)</f>
        <v>0</v>
      </c>
    </row>
    <row r="33" spans="1:7">
      <c r="A33" s="162"/>
      <c r="B33" s="182"/>
      <c r="C33" s="179"/>
      <c r="D33" s="181"/>
      <c r="E33" s="179"/>
      <c r="F33" s="180"/>
      <c r="G33" s="179"/>
    </row>
    <row r="34" spans="1:7">
      <c r="A34" s="178"/>
      <c r="B34" s="177"/>
      <c r="C34" s="175"/>
      <c r="D34" s="176"/>
      <c r="E34" s="175"/>
      <c r="F34" s="176"/>
      <c r="G34" s="175"/>
    </row>
    <row r="35" spans="1:7">
      <c r="E35" s="122"/>
    </row>
    <row r="36" spans="1:7">
      <c r="E36" s="122"/>
    </row>
    <row r="37" spans="1:7">
      <c r="E37" s="122"/>
    </row>
    <row r="38" spans="1:7">
      <c r="E38" s="122"/>
    </row>
    <row r="39" spans="1:7">
      <c r="E39" s="122"/>
    </row>
    <row r="40" spans="1:7">
      <c r="E40" s="122"/>
    </row>
    <row r="41" spans="1:7">
      <c r="E41" s="122"/>
    </row>
    <row r="42" spans="1:7">
      <c r="A42" s="163"/>
      <c r="B42" s="163"/>
    </row>
    <row r="43" spans="1:7">
      <c r="A43" s="162"/>
      <c r="B43" s="162"/>
      <c r="C43" s="165"/>
      <c r="D43" s="165"/>
      <c r="E43" s="166"/>
      <c r="F43" s="165"/>
      <c r="G43" s="167"/>
    </row>
    <row r="44" spans="1:7">
      <c r="A44" s="168"/>
      <c r="B44" s="168"/>
      <c r="C44" s="162"/>
      <c r="D44" s="162"/>
      <c r="E44" s="169"/>
      <c r="F44" s="162"/>
      <c r="G44" s="162"/>
    </row>
    <row r="45" spans="1:7">
      <c r="A45" s="162"/>
      <c r="B45" s="162"/>
      <c r="C45" s="162"/>
      <c r="D45" s="162"/>
      <c r="E45" s="169"/>
      <c r="F45" s="162"/>
      <c r="G45" s="162"/>
    </row>
    <row r="46" spans="1:7">
      <c r="A46" s="162"/>
      <c r="B46" s="162"/>
      <c r="C46" s="162"/>
      <c r="D46" s="162"/>
      <c r="E46" s="169"/>
      <c r="F46" s="162"/>
      <c r="G46" s="162"/>
    </row>
    <row r="47" spans="1:7">
      <c r="A47" s="162"/>
      <c r="B47" s="162"/>
      <c r="C47" s="162"/>
      <c r="D47" s="162"/>
      <c r="E47" s="169"/>
      <c r="F47" s="162"/>
      <c r="G47" s="162"/>
    </row>
    <row r="48" spans="1:7">
      <c r="A48" s="162"/>
      <c r="B48" s="162"/>
      <c r="C48" s="162"/>
      <c r="D48" s="162"/>
      <c r="E48" s="169"/>
      <c r="F48" s="162"/>
      <c r="G48" s="162"/>
    </row>
    <row r="49" spans="1:7">
      <c r="A49" s="162"/>
      <c r="B49" s="162"/>
      <c r="C49" s="162"/>
      <c r="D49" s="162"/>
      <c r="E49" s="169"/>
      <c r="F49" s="162"/>
      <c r="G49" s="162"/>
    </row>
    <row r="50" spans="1:7">
      <c r="A50" s="162"/>
      <c r="B50" s="162"/>
      <c r="C50" s="162"/>
      <c r="D50" s="162"/>
      <c r="E50" s="169"/>
      <c r="F50" s="162"/>
      <c r="G50" s="162"/>
    </row>
    <row r="51" spans="1:7">
      <c r="A51" s="162"/>
      <c r="B51" s="162"/>
      <c r="C51" s="162"/>
      <c r="D51" s="162"/>
      <c r="E51" s="169"/>
      <c r="F51" s="162"/>
      <c r="G51" s="162"/>
    </row>
    <row r="52" spans="1:7">
      <c r="A52" s="162"/>
      <c r="B52" s="162"/>
      <c r="C52" s="162"/>
      <c r="D52" s="162"/>
      <c r="E52" s="169"/>
      <c r="F52" s="162"/>
      <c r="G52" s="162"/>
    </row>
    <row r="53" spans="1:7">
      <c r="A53" s="162"/>
      <c r="B53" s="162"/>
      <c r="C53" s="162"/>
      <c r="D53" s="162"/>
      <c r="E53" s="169"/>
      <c r="F53" s="162"/>
      <c r="G53" s="162"/>
    </row>
    <row r="54" spans="1:7">
      <c r="A54" s="162"/>
      <c r="B54" s="162"/>
      <c r="C54" s="162"/>
      <c r="D54" s="162"/>
      <c r="E54" s="169"/>
      <c r="F54" s="162"/>
      <c r="G54" s="162"/>
    </row>
    <row r="55" spans="1:7">
      <c r="A55" s="162"/>
      <c r="B55" s="162"/>
      <c r="C55" s="162"/>
      <c r="D55" s="162"/>
      <c r="E55" s="169"/>
      <c r="F55" s="162"/>
      <c r="G55" s="162"/>
    </row>
    <row r="56" spans="1:7">
      <c r="A56" s="162"/>
      <c r="B56" s="162"/>
      <c r="C56" s="162"/>
      <c r="D56" s="162"/>
      <c r="E56" s="169"/>
      <c r="F56" s="162"/>
      <c r="G56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57"/>
  <sheetViews>
    <sheetView showGridLines="0" showZeros="0" view="pageBreakPreview" topLeftCell="A43" zoomScaleNormal="100" zoomScaleSheetLayoutView="100" workbookViewId="0">
      <selection activeCell="F8" sqref="F8:F54"/>
    </sheetView>
  </sheetViews>
  <sheetFormatPr defaultRowHeight="12.75"/>
  <cols>
    <col min="1" max="1" width="3.85546875" style="122" customWidth="1"/>
    <col min="2" max="2" width="10" style="122" customWidth="1"/>
    <col min="3" max="3" width="43.8554687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2.42578125" style="122" customWidth="1"/>
    <col min="8" max="16384" width="9.140625" style="122"/>
  </cols>
  <sheetData>
    <row r="1" spans="1:104" ht="15.75">
      <c r="A1" s="249" t="s">
        <v>57</v>
      </c>
      <c r="B1" s="249"/>
      <c r="C1" s="249"/>
      <c r="D1" s="249"/>
      <c r="E1" s="249"/>
      <c r="F1" s="249"/>
      <c r="G1" s="249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50" t="s">
        <v>5</v>
      </c>
      <c r="B3" s="251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[1]Rekapitulace!H1</f>
        <v>0</v>
      </c>
      <c r="G3" s="131"/>
    </row>
    <row r="4" spans="1:104" ht="13.5" thickBot="1">
      <c r="A4" s="252" t="s">
        <v>1</v>
      </c>
      <c r="B4" s="253"/>
      <c r="C4" s="132" t="s">
        <v>320</v>
      </c>
      <c r="D4" s="133"/>
      <c r="E4" s="254"/>
      <c r="F4" s="254"/>
      <c r="G4" s="255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429</v>
      </c>
      <c r="C7" s="144" t="s">
        <v>428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218">
        <v>1</v>
      </c>
      <c r="B8" s="217" t="s">
        <v>427</v>
      </c>
      <c r="C8" s="210" t="s">
        <v>431</v>
      </c>
      <c r="D8" s="209" t="s">
        <v>68</v>
      </c>
      <c r="E8" s="208">
        <v>1</v>
      </c>
      <c r="F8" s="220"/>
      <c r="G8" s="223">
        <f t="shared" ref="G8:G22" si="0"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3.1539999999999999E-2</v>
      </c>
    </row>
    <row r="9" spans="1:104">
      <c r="A9" s="218">
        <v>2</v>
      </c>
      <c r="B9" s="219" t="s">
        <v>426</v>
      </c>
      <c r="C9" s="210" t="s">
        <v>49</v>
      </c>
      <c r="D9" s="209" t="s">
        <v>68</v>
      </c>
      <c r="E9" s="208">
        <v>1</v>
      </c>
      <c r="F9" s="207"/>
      <c r="G9" s="186">
        <f t="shared" si="0"/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>IF(AZ9=1,G9,0)</f>
        <v>0</v>
      </c>
      <c r="BB9" s="122">
        <f>IF(AZ9=2,G9,0)</f>
        <v>0</v>
      </c>
      <c r="BC9" s="122">
        <f>IF(AZ9=3,G9,0)</f>
        <v>0</v>
      </c>
      <c r="BD9" s="122">
        <f>IF(AZ9=4,G9,0)</f>
        <v>0</v>
      </c>
      <c r="BE9" s="122">
        <f>IF(AZ9=5,G9,0)</f>
        <v>0</v>
      </c>
      <c r="CZ9" s="122">
        <v>2.8459999999999999E-2</v>
      </c>
    </row>
    <row r="10" spans="1:104">
      <c r="A10" s="218">
        <v>3</v>
      </c>
      <c r="B10" s="219" t="s">
        <v>425</v>
      </c>
      <c r="C10" s="210" t="s">
        <v>424</v>
      </c>
      <c r="D10" s="209" t="s">
        <v>68</v>
      </c>
      <c r="E10" s="208">
        <v>1</v>
      </c>
      <c r="F10" s="220"/>
      <c r="G10" s="186">
        <f t="shared" si="0"/>
        <v>0</v>
      </c>
      <c r="O10" s="149">
        <v>4</v>
      </c>
      <c r="BA10" s="161">
        <f>SUM(BA7:BA9)</f>
        <v>0</v>
      </c>
      <c r="BB10" s="161">
        <f>SUM(BB7:BB9)</f>
        <v>0</v>
      </c>
      <c r="BC10" s="161">
        <f>SUM(BC7:BC9)</f>
        <v>0</v>
      </c>
      <c r="BD10" s="161">
        <f>SUM(BD7:BD9)</f>
        <v>0</v>
      </c>
      <c r="BE10" s="161">
        <f>SUM(BE7:BE9)</f>
        <v>0</v>
      </c>
    </row>
    <row r="11" spans="1:104">
      <c r="A11" s="218" t="s">
        <v>423</v>
      </c>
      <c r="B11" s="219" t="s">
        <v>422</v>
      </c>
      <c r="C11" s="210" t="s">
        <v>432</v>
      </c>
      <c r="D11" s="209" t="s">
        <v>68</v>
      </c>
      <c r="E11" s="208">
        <v>2</v>
      </c>
      <c r="F11" s="220"/>
      <c r="G11" s="186">
        <f t="shared" si="0"/>
        <v>0</v>
      </c>
      <c r="H11" s="148"/>
      <c r="I11" s="148"/>
      <c r="O11" s="149">
        <v>1</v>
      </c>
    </row>
    <row r="12" spans="1:104">
      <c r="A12" s="218" t="s">
        <v>421</v>
      </c>
      <c r="B12" s="219" t="s">
        <v>420</v>
      </c>
      <c r="C12" s="210" t="s">
        <v>49</v>
      </c>
      <c r="D12" s="209" t="s">
        <v>68</v>
      </c>
      <c r="E12" s="208">
        <v>2</v>
      </c>
      <c r="F12" s="207"/>
      <c r="G12" s="186">
        <f t="shared" si="0"/>
        <v>0</v>
      </c>
      <c r="O12" s="149">
        <v>2</v>
      </c>
      <c r="AA12" s="122">
        <v>12</v>
      </c>
      <c r="AB12" s="122">
        <v>0</v>
      </c>
      <c r="AC12" s="122">
        <v>3</v>
      </c>
      <c r="AZ12" s="122">
        <v>1</v>
      </c>
      <c r="BA12" s="122">
        <f t="shared" ref="BA12:BA18" si="1">IF(AZ12=1,G12,0)</f>
        <v>0</v>
      </c>
      <c r="BB12" s="122">
        <f t="shared" ref="BB12:BB18" si="2">IF(AZ12=2,G12,0)</f>
        <v>0</v>
      </c>
      <c r="BC12" s="122">
        <f t="shared" ref="BC12:BC18" si="3">IF(AZ12=3,G12,0)</f>
        <v>0</v>
      </c>
      <c r="BD12" s="122">
        <f t="shared" ref="BD12:BD18" si="4">IF(AZ12=4,G12,0)</f>
        <v>0</v>
      </c>
      <c r="BE12" s="122">
        <f t="shared" ref="BE12:BE18" si="5">IF(AZ12=5,G12,0)</f>
        <v>0</v>
      </c>
      <c r="CZ12" s="122">
        <v>0</v>
      </c>
    </row>
    <row r="13" spans="1:104">
      <c r="A13" s="218" t="s">
        <v>419</v>
      </c>
      <c r="B13" s="219" t="s">
        <v>418</v>
      </c>
      <c r="C13" s="210" t="s">
        <v>411</v>
      </c>
      <c r="D13" s="209" t="s">
        <v>68</v>
      </c>
      <c r="E13" s="208">
        <v>2</v>
      </c>
      <c r="F13" s="220"/>
      <c r="G13" s="186">
        <f t="shared" si="0"/>
        <v>0</v>
      </c>
      <c r="O13" s="149">
        <v>2</v>
      </c>
      <c r="AA13" s="122">
        <v>12</v>
      </c>
      <c r="AB13" s="122">
        <v>0</v>
      </c>
      <c r="AC13" s="122">
        <v>4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>
      <c r="A14" s="218" t="s">
        <v>417</v>
      </c>
      <c r="B14" s="219" t="s">
        <v>416</v>
      </c>
      <c r="C14" s="210" t="s">
        <v>433</v>
      </c>
      <c r="D14" s="209" t="s">
        <v>68</v>
      </c>
      <c r="E14" s="208">
        <v>1</v>
      </c>
      <c r="F14" s="220"/>
      <c r="G14" s="186">
        <f t="shared" si="0"/>
        <v>0</v>
      </c>
      <c r="O14" s="149">
        <v>2</v>
      </c>
      <c r="AA14" s="122">
        <v>12</v>
      </c>
      <c r="AB14" s="122">
        <v>0</v>
      </c>
      <c r="AC14" s="122">
        <v>5</v>
      </c>
      <c r="AZ14" s="122">
        <v>1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0</v>
      </c>
    </row>
    <row r="15" spans="1:104">
      <c r="A15" s="218" t="s">
        <v>415</v>
      </c>
      <c r="B15" s="219" t="s">
        <v>414</v>
      </c>
      <c r="C15" s="210" t="s">
        <v>49</v>
      </c>
      <c r="D15" s="209" t="s">
        <v>68</v>
      </c>
      <c r="E15" s="208">
        <v>1</v>
      </c>
      <c r="F15" s="207"/>
      <c r="G15" s="186">
        <f t="shared" si="0"/>
        <v>0</v>
      </c>
      <c r="O15" s="149">
        <v>2</v>
      </c>
      <c r="AA15" s="122">
        <v>12</v>
      </c>
      <c r="AB15" s="122">
        <v>0</v>
      </c>
      <c r="AC15" s="122">
        <v>6</v>
      </c>
      <c r="AZ15" s="122">
        <v>1</v>
      </c>
      <c r="BA15" s="122">
        <f t="shared" si="1"/>
        <v>0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Z15" s="122">
        <v>0</v>
      </c>
    </row>
    <row r="16" spans="1:104">
      <c r="A16" s="218" t="s">
        <v>413</v>
      </c>
      <c r="B16" s="219" t="s">
        <v>412</v>
      </c>
      <c r="C16" s="210" t="s">
        <v>411</v>
      </c>
      <c r="D16" s="209" t="s">
        <v>68</v>
      </c>
      <c r="E16" s="208">
        <v>1</v>
      </c>
      <c r="F16" s="220"/>
      <c r="G16" s="186">
        <f t="shared" si="0"/>
        <v>0</v>
      </c>
      <c r="O16" s="149">
        <v>2</v>
      </c>
      <c r="AA16" s="122">
        <v>12</v>
      </c>
      <c r="AB16" s="122">
        <v>0</v>
      </c>
      <c r="AC16" s="122">
        <v>7</v>
      </c>
      <c r="AZ16" s="122">
        <v>1</v>
      </c>
      <c r="BA16" s="122">
        <f t="shared" si="1"/>
        <v>0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Z16" s="122">
        <v>0</v>
      </c>
    </row>
    <row r="17" spans="1:104">
      <c r="A17" s="218" t="s">
        <v>410</v>
      </c>
      <c r="B17" s="219" t="s">
        <v>409</v>
      </c>
      <c r="C17" s="210" t="s">
        <v>434</v>
      </c>
      <c r="D17" s="209" t="s">
        <v>68</v>
      </c>
      <c r="E17" s="208">
        <v>1</v>
      </c>
      <c r="F17" s="220"/>
      <c r="G17" s="186">
        <f t="shared" si="0"/>
        <v>0</v>
      </c>
      <c r="O17" s="149">
        <v>2</v>
      </c>
      <c r="AA17" s="122">
        <v>12</v>
      </c>
      <c r="AB17" s="122">
        <v>0</v>
      </c>
      <c r="AC17" s="122">
        <v>8</v>
      </c>
      <c r="AZ17" s="122">
        <v>1</v>
      </c>
      <c r="BA17" s="122">
        <f t="shared" si="1"/>
        <v>0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Z17" s="122">
        <v>0</v>
      </c>
    </row>
    <row r="18" spans="1:104">
      <c r="A18" s="218" t="s">
        <v>408</v>
      </c>
      <c r="B18" s="219" t="s">
        <v>407</v>
      </c>
      <c r="C18" s="210" t="s">
        <v>49</v>
      </c>
      <c r="D18" s="209" t="s">
        <v>68</v>
      </c>
      <c r="E18" s="208">
        <v>1</v>
      </c>
      <c r="F18" s="220"/>
      <c r="G18" s="186">
        <f t="shared" si="0"/>
        <v>0</v>
      </c>
      <c r="O18" s="149">
        <v>2</v>
      </c>
      <c r="AA18" s="122">
        <v>12</v>
      </c>
      <c r="AB18" s="122">
        <v>0</v>
      </c>
      <c r="AC18" s="122">
        <v>9</v>
      </c>
      <c r="AZ18" s="122">
        <v>1</v>
      </c>
      <c r="BA18" s="122">
        <f t="shared" si="1"/>
        <v>0</v>
      </c>
      <c r="BB18" s="122">
        <f t="shared" si="2"/>
        <v>0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CZ18" s="122">
        <v>0</v>
      </c>
    </row>
    <row r="19" spans="1:104" ht="25.5">
      <c r="A19" s="222" t="s">
        <v>406</v>
      </c>
      <c r="B19" s="221" t="s">
        <v>405</v>
      </c>
      <c r="C19" s="210" t="s">
        <v>435</v>
      </c>
      <c r="D19" s="209" t="s">
        <v>68</v>
      </c>
      <c r="E19" s="208">
        <v>1</v>
      </c>
      <c r="F19" s="220"/>
      <c r="G19" s="216">
        <f t="shared" si="0"/>
        <v>0</v>
      </c>
      <c r="O19" s="149">
        <v>4</v>
      </c>
      <c r="BA19" s="161">
        <f>SUM(BA11:BA18)</f>
        <v>0</v>
      </c>
      <c r="BB19" s="161">
        <f>SUM(BB11:BB18)</f>
        <v>0</v>
      </c>
      <c r="BC19" s="161">
        <f>SUM(BC11:BC18)</f>
        <v>0</v>
      </c>
      <c r="BD19" s="161">
        <f>SUM(BD11:BD18)</f>
        <v>0</v>
      </c>
      <c r="BE19" s="161">
        <f>SUM(BE11:BE18)</f>
        <v>0</v>
      </c>
    </row>
    <row r="20" spans="1:104">
      <c r="A20" s="218">
        <v>13</v>
      </c>
      <c r="B20" s="219" t="s">
        <v>404</v>
      </c>
      <c r="C20" s="210" t="s">
        <v>49</v>
      </c>
      <c r="D20" s="209" t="s">
        <v>68</v>
      </c>
      <c r="E20" s="208">
        <v>1</v>
      </c>
      <c r="F20" s="207"/>
      <c r="G20" s="186">
        <f t="shared" si="0"/>
        <v>0</v>
      </c>
      <c r="H20" s="148"/>
      <c r="I20" s="148"/>
      <c r="O20" s="149">
        <v>1</v>
      </c>
    </row>
    <row r="21" spans="1:104">
      <c r="A21" s="218">
        <v>14</v>
      </c>
      <c r="B21" s="219" t="s">
        <v>403</v>
      </c>
      <c r="C21" s="210" t="s">
        <v>402</v>
      </c>
      <c r="D21" s="209"/>
      <c r="E21" s="208">
        <v>1</v>
      </c>
      <c r="F21" s="207"/>
      <c r="G21" s="216">
        <f t="shared" si="0"/>
        <v>0</v>
      </c>
      <c r="O21" s="149">
        <v>2</v>
      </c>
      <c r="AA21" s="122">
        <v>12</v>
      </c>
      <c r="AB21" s="122">
        <v>0</v>
      </c>
      <c r="AC21" s="122">
        <v>10</v>
      </c>
      <c r="AZ21" s="122">
        <v>1</v>
      </c>
      <c r="BA21" s="122">
        <f>IF(AZ21=1,G21,0)</f>
        <v>0</v>
      </c>
      <c r="BB21" s="122">
        <f>IF(AZ21=2,G21,0)</f>
        <v>0</v>
      </c>
      <c r="BC21" s="122">
        <f>IF(AZ21=3,G21,0)</f>
        <v>0</v>
      </c>
      <c r="BD21" s="122">
        <f>IF(AZ21=4,G21,0)</f>
        <v>0</v>
      </c>
      <c r="BE21" s="122">
        <f>IF(AZ21=5,G21,0)</f>
        <v>0</v>
      </c>
      <c r="CZ21" s="122">
        <v>0</v>
      </c>
    </row>
    <row r="22" spans="1:104">
      <c r="A22" s="218">
        <v>15</v>
      </c>
      <c r="B22" s="219" t="s">
        <v>401</v>
      </c>
      <c r="C22" s="210" t="s">
        <v>400</v>
      </c>
      <c r="D22" s="209" t="s">
        <v>68</v>
      </c>
      <c r="E22" s="208">
        <v>1</v>
      </c>
      <c r="F22" s="207"/>
      <c r="G22" s="186">
        <f t="shared" si="0"/>
        <v>0</v>
      </c>
      <c r="O22" s="149">
        <v>4</v>
      </c>
      <c r="BA22" s="161">
        <f>SUM(BA20:BA21)</f>
        <v>0</v>
      </c>
      <c r="BB22" s="161">
        <f>SUM(BB20:BB21)</f>
        <v>0</v>
      </c>
      <c r="BC22" s="161">
        <f>SUM(BC20:BC21)</f>
        <v>0</v>
      </c>
      <c r="BD22" s="161">
        <f>SUM(BD20:BD21)</f>
        <v>0</v>
      </c>
      <c r="BE22" s="161">
        <f>SUM(BE20:BE21)</f>
        <v>0</v>
      </c>
    </row>
    <row r="23" spans="1:104">
      <c r="A23" s="218"/>
      <c r="B23" s="219"/>
      <c r="C23" s="210" t="s">
        <v>4</v>
      </c>
      <c r="D23" s="209" t="s">
        <v>4</v>
      </c>
      <c r="E23" s="208" t="s">
        <v>4</v>
      </c>
      <c r="F23" s="207"/>
      <c r="G23" s="216"/>
      <c r="H23" s="148"/>
      <c r="I23" s="148"/>
      <c r="O23" s="149">
        <v>1</v>
      </c>
    </row>
    <row r="24" spans="1:104">
      <c r="A24" s="218"/>
      <c r="B24" s="219"/>
      <c r="C24" s="213" t="s">
        <v>399</v>
      </c>
      <c r="D24" s="209" t="s">
        <v>4</v>
      </c>
      <c r="E24" s="208" t="s">
        <v>4</v>
      </c>
      <c r="F24" s="207"/>
      <c r="G24" s="186"/>
      <c r="O24" s="149">
        <v>2</v>
      </c>
      <c r="AA24" s="122">
        <v>12</v>
      </c>
      <c r="AB24" s="122">
        <v>0</v>
      </c>
      <c r="AC24" s="122">
        <v>11</v>
      </c>
      <c r="AZ24" s="122">
        <v>2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0</v>
      </c>
    </row>
    <row r="25" spans="1:104">
      <c r="A25" s="218">
        <v>16</v>
      </c>
      <c r="B25" s="219" t="s">
        <v>398</v>
      </c>
      <c r="C25" s="210" t="s">
        <v>397</v>
      </c>
      <c r="D25" s="209" t="s">
        <v>116</v>
      </c>
      <c r="E25" s="208">
        <v>100</v>
      </c>
      <c r="F25" s="207"/>
      <c r="G25" s="216">
        <f t="shared" ref="G25:G41" si="6">E25*F25</f>
        <v>0</v>
      </c>
      <c r="O25" s="149">
        <v>2</v>
      </c>
      <c r="AA25" s="122">
        <v>12</v>
      </c>
      <c r="AB25" s="122">
        <v>0</v>
      </c>
      <c r="AC25" s="122">
        <v>12</v>
      </c>
      <c r="AZ25" s="122">
        <v>2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0</v>
      </c>
    </row>
    <row r="26" spans="1:104">
      <c r="A26" s="218">
        <v>17</v>
      </c>
      <c r="B26" s="219" t="s">
        <v>396</v>
      </c>
      <c r="C26" s="210" t="s">
        <v>49</v>
      </c>
      <c r="D26" s="209" t="s">
        <v>116</v>
      </c>
      <c r="E26" s="208">
        <v>100</v>
      </c>
      <c r="F26" s="207"/>
      <c r="G26" s="186">
        <f t="shared" si="6"/>
        <v>0</v>
      </c>
      <c r="O26" s="149">
        <v>2</v>
      </c>
      <c r="AA26" s="122">
        <v>12</v>
      </c>
      <c r="AB26" s="122">
        <v>0</v>
      </c>
      <c r="AC26" s="122">
        <v>13</v>
      </c>
      <c r="AZ26" s="122">
        <v>2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0</v>
      </c>
    </row>
    <row r="27" spans="1:104">
      <c r="A27" s="196">
        <v>18</v>
      </c>
      <c r="B27" s="219" t="s">
        <v>395</v>
      </c>
      <c r="C27" s="210" t="s">
        <v>394</v>
      </c>
      <c r="D27" s="209" t="s">
        <v>116</v>
      </c>
      <c r="E27" s="208">
        <v>60</v>
      </c>
      <c r="F27" s="207"/>
      <c r="G27" s="216">
        <f t="shared" si="6"/>
        <v>0</v>
      </c>
      <c r="O27" s="149">
        <v>4</v>
      </c>
      <c r="BA27" s="161">
        <f>SUM(BA23:BA26)</f>
        <v>0</v>
      </c>
      <c r="BB27" s="161">
        <f>SUM(BB23:BB26)</f>
        <v>0</v>
      </c>
      <c r="BC27" s="161">
        <f>SUM(BC23:BC26)</f>
        <v>0</v>
      </c>
      <c r="BD27" s="161">
        <f>SUM(BD23:BD26)</f>
        <v>0</v>
      </c>
      <c r="BE27" s="161">
        <f>SUM(BE23:BE26)</f>
        <v>0</v>
      </c>
    </row>
    <row r="28" spans="1:104">
      <c r="A28" s="196">
        <v>19</v>
      </c>
      <c r="B28" s="219" t="s">
        <v>393</v>
      </c>
      <c r="C28" s="210" t="s">
        <v>49</v>
      </c>
      <c r="D28" s="209" t="s">
        <v>116</v>
      </c>
      <c r="E28" s="208">
        <v>60</v>
      </c>
      <c r="F28" s="207"/>
      <c r="G28" s="186">
        <f t="shared" si="6"/>
        <v>0</v>
      </c>
      <c r="H28" s="148"/>
      <c r="I28" s="148"/>
      <c r="O28" s="149">
        <v>1</v>
      </c>
    </row>
    <row r="29" spans="1:104">
      <c r="A29" s="196">
        <v>20</v>
      </c>
      <c r="B29" s="219" t="s">
        <v>392</v>
      </c>
      <c r="C29" s="210" t="s">
        <v>391</v>
      </c>
      <c r="D29" s="209" t="s">
        <v>116</v>
      </c>
      <c r="E29" s="208">
        <v>75</v>
      </c>
      <c r="F29" s="207"/>
      <c r="G29" s="186">
        <f t="shared" si="6"/>
        <v>0</v>
      </c>
      <c r="O29" s="149">
        <v>2</v>
      </c>
      <c r="AA29" s="122">
        <v>12</v>
      </c>
      <c r="AB29" s="122">
        <v>0</v>
      </c>
      <c r="AC29" s="122">
        <v>14</v>
      </c>
      <c r="AZ29" s="122">
        <v>2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1.47E-3</v>
      </c>
    </row>
    <row r="30" spans="1:104">
      <c r="A30" s="196">
        <v>21</v>
      </c>
      <c r="B30" s="219" t="s">
        <v>390</v>
      </c>
      <c r="C30" s="210" t="s">
        <v>49</v>
      </c>
      <c r="D30" s="209" t="s">
        <v>116</v>
      </c>
      <c r="E30" s="208">
        <v>75</v>
      </c>
      <c r="F30" s="207"/>
      <c r="G30" s="186">
        <f t="shared" si="6"/>
        <v>0</v>
      </c>
      <c r="O30" s="149">
        <v>2</v>
      </c>
      <c r="AA30" s="122">
        <v>12</v>
      </c>
      <c r="AB30" s="122">
        <v>0</v>
      </c>
      <c r="AC30" s="122">
        <v>15</v>
      </c>
      <c r="AZ30" s="122">
        <v>2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0</v>
      </c>
    </row>
    <row r="31" spans="1:104">
      <c r="A31" s="196">
        <v>22</v>
      </c>
      <c r="B31" s="219" t="s">
        <v>389</v>
      </c>
      <c r="C31" s="210" t="s">
        <v>388</v>
      </c>
      <c r="D31" s="209" t="s">
        <v>116</v>
      </c>
      <c r="E31" s="208">
        <v>25</v>
      </c>
      <c r="F31" s="207"/>
      <c r="G31" s="186">
        <f t="shared" si="6"/>
        <v>0</v>
      </c>
      <c r="O31" s="149">
        <v>4</v>
      </c>
      <c r="BA31" s="161">
        <f>SUM(BA28:BA30)</f>
        <v>0</v>
      </c>
      <c r="BB31" s="161">
        <f>SUM(BB28:BB30)</f>
        <v>0</v>
      </c>
      <c r="BC31" s="161">
        <f>SUM(BC28:BC30)</f>
        <v>0</v>
      </c>
      <c r="BD31" s="161">
        <f>SUM(BD28:BD30)</f>
        <v>0</v>
      </c>
      <c r="BE31" s="161">
        <f>SUM(BE28:BE30)</f>
        <v>0</v>
      </c>
    </row>
    <row r="32" spans="1:104">
      <c r="A32" s="218">
        <v>23</v>
      </c>
      <c r="B32" s="217" t="s">
        <v>387</v>
      </c>
      <c r="C32" s="210" t="s">
        <v>49</v>
      </c>
      <c r="D32" s="209" t="s">
        <v>116</v>
      </c>
      <c r="E32" s="208">
        <v>25</v>
      </c>
      <c r="F32" s="207"/>
      <c r="G32" s="186">
        <f t="shared" si="6"/>
        <v>0</v>
      </c>
      <c r="H32" s="148"/>
      <c r="I32" s="148"/>
      <c r="O32" s="149">
        <v>1</v>
      </c>
    </row>
    <row r="33" spans="1:7">
      <c r="A33" s="211">
        <v>24</v>
      </c>
      <c r="B33" s="211" t="s">
        <v>386</v>
      </c>
      <c r="C33" s="210" t="s">
        <v>385</v>
      </c>
      <c r="D33" s="209" t="s">
        <v>116</v>
      </c>
      <c r="E33" s="208">
        <v>10</v>
      </c>
      <c r="F33" s="207"/>
      <c r="G33" s="186">
        <f t="shared" si="6"/>
        <v>0</v>
      </c>
    </row>
    <row r="34" spans="1:7">
      <c r="A34" s="211">
        <v>25</v>
      </c>
      <c r="B34" s="211" t="s">
        <v>384</v>
      </c>
      <c r="C34" s="210" t="s">
        <v>49</v>
      </c>
      <c r="D34" s="209" t="s">
        <v>116</v>
      </c>
      <c r="E34" s="208">
        <v>10</v>
      </c>
      <c r="F34" s="207"/>
      <c r="G34" s="186">
        <f t="shared" si="6"/>
        <v>0</v>
      </c>
    </row>
    <row r="35" spans="1:7">
      <c r="A35" s="211">
        <v>26</v>
      </c>
      <c r="B35" s="211" t="s">
        <v>383</v>
      </c>
      <c r="C35" s="210" t="s">
        <v>382</v>
      </c>
      <c r="D35" s="209" t="s">
        <v>68</v>
      </c>
      <c r="E35" s="208">
        <v>25</v>
      </c>
      <c r="F35" s="207"/>
      <c r="G35" s="186">
        <f t="shared" si="6"/>
        <v>0</v>
      </c>
    </row>
    <row r="36" spans="1:7">
      <c r="A36" s="211">
        <v>27</v>
      </c>
      <c r="B36" s="211" t="s">
        <v>381</v>
      </c>
      <c r="C36" s="210" t="s">
        <v>49</v>
      </c>
      <c r="D36" s="209" t="s">
        <v>202</v>
      </c>
      <c r="E36" s="208">
        <v>25</v>
      </c>
      <c r="F36" s="207"/>
      <c r="G36" s="186">
        <f t="shared" si="6"/>
        <v>0</v>
      </c>
    </row>
    <row r="37" spans="1:7">
      <c r="A37" s="211">
        <v>28</v>
      </c>
      <c r="B37" s="211" t="s">
        <v>380</v>
      </c>
      <c r="C37" s="210" t="s">
        <v>379</v>
      </c>
      <c r="D37" s="209" t="s">
        <v>202</v>
      </c>
      <c r="E37" s="208">
        <v>5</v>
      </c>
      <c r="F37" s="207"/>
      <c r="G37" s="186">
        <f t="shared" si="6"/>
        <v>0</v>
      </c>
    </row>
    <row r="38" spans="1:7">
      <c r="A38" s="211">
        <v>29</v>
      </c>
      <c r="B38" s="211" t="s">
        <v>378</v>
      </c>
      <c r="C38" s="210" t="s">
        <v>377</v>
      </c>
      <c r="D38" s="209" t="s">
        <v>68</v>
      </c>
      <c r="E38" s="208">
        <v>3</v>
      </c>
      <c r="F38" s="207"/>
      <c r="G38" s="186">
        <f t="shared" si="6"/>
        <v>0</v>
      </c>
    </row>
    <row r="39" spans="1:7">
      <c r="A39" s="211">
        <v>30</v>
      </c>
      <c r="B39" s="211" t="s">
        <v>376</v>
      </c>
      <c r="C39" s="210" t="s">
        <v>49</v>
      </c>
      <c r="D39" s="209" t="s">
        <v>68</v>
      </c>
      <c r="E39" s="208">
        <v>3</v>
      </c>
      <c r="F39" s="207"/>
      <c r="G39" s="186">
        <f t="shared" si="6"/>
        <v>0</v>
      </c>
    </row>
    <row r="40" spans="1:7">
      <c r="A40" s="211">
        <v>31</v>
      </c>
      <c r="B40" s="211" t="s">
        <v>375</v>
      </c>
      <c r="C40" s="210" t="s">
        <v>374</v>
      </c>
      <c r="D40" s="209" t="s">
        <v>68</v>
      </c>
      <c r="E40" s="208">
        <v>10</v>
      </c>
      <c r="F40" s="207"/>
      <c r="G40" s="186">
        <f t="shared" si="6"/>
        <v>0</v>
      </c>
    </row>
    <row r="41" spans="1:7">
      <c r="A41" s="211">
        <v>32</v>
      </c>
      <c r="B41" s="211" t="s">
        <v>373</v>
      </c>
      <c r="C41" s="210" t="s">
        <v>372</v>
      </c>
      <c r="D41" s="209" t="s">
        <v>116</v>
      </c>
      <c r="E41" s="208">
        <v>10</v>
      </c>
      <c r="F41" s="207"/>
      <c r="G41" s="186">
        <f t="shared" si="6"/>
        <v>0</v>
      </c>
    </row>
    <row r="42" spans="1:7">
      <c r="A42" s="179"/>
      <c r="B42" s="211"/>
      <c r="C42" s="210"/>
      <c r="D42" s="209"/>
      <c r="E42" s="208"/>
      <c r="F42" s="207"/>
      <c r="G42" s="186"/>
    </row>
    <row r="43" spans="1:7">
      <c r="A43" s="179"/>
      <c r="B43" s="211"/>
      <c r="C43" s="213" t="s">
        <v>436</v>
      </c>
      <c r="D43" s="209" t="s">
        <v>371</v>
      </c>
      <c r="E43" s="208" t="s">
        <v>4</v>
      </c>
      <c r="F43" s="207"/>
      <c r="G43" s="186"/>
    </row>
    <row r="44" spans="1:7" s="215" customFormat="1" ht="51">
      <c r="A44" s="212">
        <v>33</v>
      </c>
      <c r="B44" s="212" t="s">
        <v>370</v>
      </c>
      <c r="C44" s="210" t="s">
        <v>437</v>
      </c>
      <c r="D44" s="209" t="s">
        <v>68</v>
      </c>
      <c r="E44" s="208">
        <v>1</v>
      </c>
      <c r="F44" s="207"/>
      <c r="G44" s="216">
        <f t="shared" ref="G44:G50" si="7">E44*F44</f>
        <v>0</v>
      </c>
    </row>
    <row r="45" spans="1:7">
      <c r="A45" s="211">
        <v>34</v>
      </c>
      <c r="B45" s="211" t="s">
        <v>369</v>
      </c>
      <c r="C45" s="210" t="s">
        <v>49</v>
      </c>
      <c r="D45" s="209" t="s">
        <v>116</v>
      </c>
      <c r="E45" s="208">
        <v>1</v>
      </c>
      <c r="F45" s="207"/>
      <c r="G45" s="186">
        <f t="shared" si="7"/>
        <v>0</v>
      </c>
    </row>
    <row r="46" spans="1:7">
      <c r="A46" s="211">
        <v>35</v>
      </c>
      <c r="B46" s="214" t="s">
        <v>368</v>
      </c>
      <c r="C46" s="210" t="s">
        <v>367</v>
      </c>
      <c r="D46" s="209" t="s">
        <v>68</v>
      </c>
      <c r="E46" s="208">
        <v>1</v>
      </c>
      <c r="F46" s="207"/>
      <c r="G46" s="186">
        <f t="shared" si="7"/>
        <v>0</v>
      </c>
    </row>
    <row r="47" spans="1:7">
      <c r="A47" s="211">
        <v>36</v>
      </c>
      <c r="B47" s="211" t="s">
        <v>366</v>
      </c>
      <c r="C47" s="210" t="s">
        <v>365</v>
      </c>
      <c r="D47" s="209" t="s">
        <v>68</v>
      </c>
      <c r="E47" s="208">
        <v>1</v>
      </c>
      <c r="F47" s="207"/>
      <c r="G47" s="186">
        <f t="shared" si="7"/>
        <v>0</v>
      </c>
    </row>
    <row r="48" spans="1:7">
      <c r="A48" s="212">
        <v>37</v>
      </c>
      <c r="B48" s="212" t="s">
        <v>364</v>
      </c>
      <c r="C48" s="210" t="s">
        <v>363</v>
      </c>
      <c r="D48" s="209" t="s">
        <v>68</v>
      </c>
      <c r="E48" s="208">
        <v>1</v>
      </c>
      <c r="F48" s="207"/>
      <c r="G48" s="186">
        <f t="shared" si="7"/>
        <v>0</v>
      </c>
    </row>
    <row r="49" spans="1:7">
      <c r="A49" s="211"/>
      <c r="B49" s="211"/>
      <c r="C49" s="210"/>
      <c r="D49" s="209"/>
      <c r="E49" s="208"/>
      <c r="F49" s="207"/>
      <c r="G49" s="186">
        <f t="shared" si="7"/>
        <v>0</v>
      </c>
    </row>
    <row r="50" spans="1:7">
      <c r="A50" s="211"/>
      <c r="B50" s="211"/>
      <c r="C50" s="213" t="s">
        <v>438</v>
      </c>
      <c r="D50" s="209"/>
      <c r="E50" s="208"/>
      <c r="F50" s="207"/>
      <c r="G50" s="186">
        <f t="shared" si="7"/>
        <v>0</v>
      </c>
    </row>
    <row r="51" spans="1:7">
      <c r="A51" s="211">
        <v>38</v>
      </c>
      <c r="B51" s="211" t="s">
        <v>362</v>
      </c>
      <c r="C51" s="210" t="s">
        <v>361</v>
      </c>
      <c r="D51" s="209" t="s">
        <v>27</v>
      </c>
      <c r="E51" s="208"/>
      <c r="F51" s="207"/>
      <c r="G51" s="186">
        <f>F51</f>
        <v>0</v>
      </c>
    </row>
    <row r="52" spans="1:7">
      <c r="A52" s="211">
        <v>39</v>
      </c>
      <c r="B52" s="211" t="s">
        <v>360</v>
      </c>
      <c r="C52" s="210" t="s">
        <v>359</v>
      </c>
      <c r="D52" s="209" t="s">
        <v>27</v>
      </c>
      <c r="E52" s="208"/>
      <c r="F52" s="207"/>
      <c r="G52" s="186">
        <f>F52</f>
        <v>0</v>
      </c>
    </row>
    <row r="53" spans="1:7">
      <c r="A53" s="211">
        <v>40</v>
      </c>
      <c r="B53" s="211" t="s">
        <v>358</v>
      </c>
      <c r="C53" s="210" t="s">
        <v>357</v>
      </c>
      <c r="D53" s="209" t="s">
        <v>27</v>
      </c>
      <c r="E53" s="208"/>
      <c r="F53" s="207"/>
      <c r="G53" s="186">
        <f>F53</f>
        <v>0</v>
      </c>
    </row>
    <row r="54" spans="1:7">
      <c r="A54" s="212">
        <v>41</v>
      </c>
      <c r="B54" s="212" t="s">
        <v>356</v>
      </c>
      <c r="C54" s="210" t="s">
        <v>355</v>
      </c>
      <c r="D54" s="209"/>
      <c r="E54" s="208"/>
      <c r="F54" s="207"/>
      <c r="G54" s="186">
        <f>F54</f>
        <v>0</v>
      </c>
    </row>
    <row r="55" spans="1:7">
      <c r="A55" s="179"/>
      <c r="B55" s="211"/>
      <c r="C55" s="210"/>
      <c r="D55" s="209"/>
      <c r="E55" s="208"/>
      <c r="F55" s="207"/>
      <c r="G55" s="186">
        <f>E55*F55</f>
        <v>0</v>
      </c>
    </row>
    <row r="56" spans="1:7">
      <c r="A56" s="206"/>
      <c r="B56" s="205" t="s">
        <v>331</v>
      </c>
      <c r="C56" s="204" t="s">
        <v>354</v>
      </c>
      <c r="D56" s="203"/>
      <c r="E56" s="202"/>
      <c r="F56" s="178"/>
      <c r="G56" s="201">
        <f>SUM(G8:G55)</f>
        <v>0</v>
      </c>
    </row>
    <row r="57" spans="1:7">
      <c r="A57" s="162"/>
      <c r="B57" s="162"/>
      <c r="C57" s="162"/>
      <c r="D57" s="162"/>
      <c r="E57" s="169"/>
      <c r="F57" s="162"/>
      <c r="G57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57</vt:i4>
      </vt:variant>
    </vt:vector>
  </HeadingPairs>
  <TitlesOfParts>
    <vt:vector size="62" baseType="lpstr">
      <vt:lpstr>Krycí list</vt:lpstr>
      <vt:lpstr>Rekapitulace</vt:lpstr>
      <vt:lpstr>Položky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'410 PS'!Názvy_tisku</vt:lpstr>
      <vt:lpstr>'700 MaR'!Názvy_tisku</vt:lpstr>
      <vt:lpstr>Položky!Názvy_tisku</vt:lpstr>
      <vt:lpstr>Rekapitulace!Názvy_tisku</vt:lpstr>
      <vt:lpstr>Objednatel</vt:lpstr>
      <vt:lpstr>'410 PS'!Oblast_tisku</vt:lpstr>
      <vt:lpstr>'700 MaR'!Oblast_tisku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'410 PS'!SloupecCC</vt:lpstr>
      <vt:lpstr>'700 MaR'!SloupecCC</vt:lpstr>
      <vt:lpstr>SloupecCC</vt:lpstr>
      <vt:lpstr>'410 PS'!SloupecCisloPol</vt:lpstr>
      <vt:lpstr>'700 MaR'!SloupecCisloPol</vt:lpstr>
      <vt:lpstr>SloupecCisloPol</vt:lpstr>
      <vt:lpstr>'410 PS'!SloupecJC</vt:lpstr>
      <vt:lpstr>'700 MaR'!SloupecJC</vt:lpstr>
      <vt:lpstr>SloupecJC</vt:lpstr>
      <vt:lpstr>'410 PS'!SloupecMJ</vt:lpstr>
      <vt:lpstr>'700 MaR'!SloupecMJ</vt:lpstr>
      <vt:lpstr>SloupecMJ</vt:lpstr>
      <vt:lpstr>'410 PS'!SloupecMnozstvi</vt:lpstr>
      <vt:lpstr>'700 MaR'!SloupecMnozstvi</vt:lpstr>
      <vt:lpstr>SloupecMnozstvi</vt:lpstr>
      <vt:lpstr>'410 PS'!SloupecNazPol</vt:lpstr>
      <vt:lpstr>'700 MaR'!SloupecNazPol</vt:lpstr>
      <vt:lpstr>SloupecNazPol</vt:lpstr>
      <vt:lpstr>'410 PS'!SloupecPC</vt:lpstr>
      <vt:lpstr>'700 MaR'!SloupecPC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dcterms:created xsi:type="dcterms:W3CDTF">2011-11-03T18:19:52Z</dcterms:created>
  <dcterms:modified xsi:type="dcterms:W3CDTF">2011-11-30T15:53:11Z</dcterms:modified>
</cp:coreProperties>
</file>