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710" windowWidth="20520" windowHeight="4770"/>
  </bookViews>
  <sheets>
    <sheet name="Krycí list" sheetId="1" r:id="rId1"/>
    <sheet name="Rekapitulace" sheetId="2" r:id="rId2"/>
    <sheet name="100 stavební" sheetId="3" r:id="rId3"/>
    <sheet name="410 PS" sheetId="4" r:id="rId4"/>
    <sheet name="700 MaR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dfgvf" localSheetId="4">[1]Rekapitulace!#REF!</definedName>
    <definedName name="\dfgvf">[1]Rekapitulace!#REF!</definedName>
    <definedName name="aergeqg">[2]Rekapitulace!#REF!</definedName>
    <definedName name="afbaba">'[3]Krycí list'!$G$7</definedName>
    <definedName name="agag">[4]Rekapitulace!#REF!</definedName>
    <definedName name="ageg" localSheetId="4">#REF!</definedName>
    <definedName name="ageg">#REF!</definedName>
    <definedName name="agfg">'[1]100-stav.část'!#REF!</definedName>
    <definedName name="agg" localSheetId="4">[4]Rekapitulace!#REF!</definedName>
    <definedName name="agg">[4]Rekapitulace!#REF!</definedName>
    <definedName name="aghabh">'[1]100-stav.část'!#REF!</definedName>
    <definedName name="agqergqe">[2]Položky!#REF!</definedName>
    <definedName name="agvfvg">'[5]Krycí list'!$C$4</definedName>
    <definedName name="arfgfr" localSheetId="3">'[1]100-stav.část'!#REF!</definedName>
    <definedName name="arfgfr" localSheetId="4">'[1]100-stav.část'!#REF!</definedName>
    <definedName name="arfgfr">'[1]100-stav.část'!#REF!</definedName>
    <definedName name="artaret">'[1]100-stav.část'!#REF!</definedName>
    <definedName name="atrgt">[4]Rekapitulace!#REF!</definedName>
    <definedName name="avbadvb">[1]Rekapitulace!#REF!</definedName>
    <definedName name="avdv">[1]Rekapitulace!#REF!</definedName>
    <definedName name="avgabvaab" localSheetId="4">'[3]100 PS'!#REF!</definedName>
    <definedName name="avgabvaab">'[3]100 PS'!#REF!</definedName>
    <definedName name="AVGFVBG">[5]Rekapitulace!#REF!</definedName>
    <definedName name="b">[1]Rekapitulace!#REF!</definedName>
    <definedName name="bbb">[6]Položky!#REF!</definedName>
    <definedName name="bbbvfgbnf">#REF!</definedName>
    <definedName name="bbdbdf">#REF!</definedName>
    <definedName name="bbeb" localSheetId="4">[3]Rekapitulace!#REF!</definedName>
    <definedName name="bbeb">[3]Rekapitulace!#REF!</definedName>
    <definedName name="bbgbfg">'[6]Krycí list'!$G$7</definedName>
    <definedName name="bbgbnnn">[3]Rekapitulace!$F$14</definedName>
    <definedName name="bbgbrgbhss">'[2]Krycí list'!$G$7</definedName>
    <definedName name="bbx">[6]Položky!#REF!</definedName>
    <definedName name="bd">[6]Rekapitulace!$H$35</definedName>
    <definedName name="bdbdbdb">#REF!</definedName>
    <definedName name="bdbdgdf">[6]Položky!#REF!</definedName>
    <definedName name="bdnd">[2]Rekapitulace!$I$14</definedName>
    <definedName name="bfdgb">[1]Rekapitulace!#REF!</definedName>
    <definedName name="bfgb">'[1]100-stav.část'!#REF!</definedName>
    <definedName name="bgb">#REF!</definedName>
    <definedName name="bgbgb">#REF!</definedName>
    <definedName name="bgbrsgwgwg" localSheetId="4">[2]Položky!#REF!</definedName>
    <definedName name="bgbrsgwgwg">[2]Položky!#REF!</definedName>
    <definedName name="bgeba" localSheetId="4">[3]Rekapitulace!#REF!</definedName>
    <definedName name="bgeba">[3]Rekapitulace!#REF!</definedName>
    <definedName name="bghbfg">[7]Rekapitulace!#REF!</definedName>
    <definedName name="bghfgnh">'[3]100 PS'!#REF!</definedName>
    <definedName name="bgsbbs" localSheetId="4">'[3]100 PS'!#REF!</definedName>
    <definedName name="bgsbbs">'[3]100 PS'!#REF!</definedName>
    <definedName name="bgsdfb" localSheetId="3">[1]Rekapitulace!#REF!</definedName>
    <definedName name="bgsdfb" localSheetId="4">[1]Rekapitulace!#REF!</definedName>
    <definedName name="bgsdfb">[1]Rekapitulace!#REF!</definedName>
    <definedName name="bhfg">#REF!</definedName>
    <definedName name="bhfgn">[8]Položky!#REF!</definedName>
    <definedName name="bhgf">[1]Rekapitulace!#REF!</definedName>
    <definedName name="bhgfbh">#REF!</definedName>
    <definedName name="bnfnd">'[8]Krycí list'!$A$4</definedName>
    <definedName name="bngbnf">[1]Rekapitulace!#REF!</definedName>
    <definedName name="bnxn">[1]Rekapitulace!$H$16</definedName>
    <definedName name="bsbsfgbsg">'[8]Krycí list'!$A$6</definedName>
    <definedName name="bsfb" localSheetId="4">'[3]100 PS'!#REF!</definedName>
    <definedName name="bsfb">'[3]100 PS'!#REF!</definedName>
    <definedName name="bvvycb">[7]Rekapitulace!$H$35</definedName>
    <definedName name="bvxcv">#REF!</definedName>
    <definedName name="bxbn">[1]Rekapitulace!#REF!</definedName>
    <definedName name="bxcbg">'[1]100-stav.část'!#REF!</definedName>
    <definedName name="bxnb">'[1]100-stav.část'!#REF!</definedName>
    <definedName name="bxnn">[1]Rekapitulace!#REF!</definedName>
    <definedName name="bxnx">'[1]100-stav.část'!#REF!</definedName>
    <definedName name="bxxn">'[1]100-stav.část'!#REF!</definedName>
    <definedName name="CDV">[8]Položky!#REF!</definedName>
    <definedName name="cgfdj" localSheetId="3">[1]Rekapitulace!#REF!</definedName>
    <definedName name="cgfdj" localSheetId="4">[1]Rekapitulace!#REF!</definedName>
    <definedName name="cgfdj">[1]Rekapitulace!#REF!</definedName>
    <definedName name="cisloobjektu" localSheetId="3">'[1]Krycí list'!$A$4</definedName>
    <definedName name="cisloobjektu" localSheetId="4">'[1]Krycí list'!$A$4</definedName>
    <definedName name="cisloobjektu">'Krycí list'!$A$4</definedName>
    <definedName name="cislostavby" localSheetId="3">'[1]Krycí list'!$A$6</definedName>
    <definedName name="cislostavby" localSheetId="4">'[1]Krycí list'!$A$6</definedName>
    <definedName name="cislostavby">'Krycí list'!$A$6</definedName>
    <definedName name="cvbfb">'[1]100-stav.část'!#REF!</definedName>
    <definedName name="cxvfddbg">'[1]100-stav.část'!#REF!</definedName>
    <definedName name="Datum">'Krycí list'!$B$26</definedName>
    <definedName name="dbgdfgb" localSheetId="4">#REF!</definedName>
    <definedName name="dbgdfgb">#REF!</definedName>
    <definedName name="ddddd" localSheetId="4">#REF!</definedName>
    <definedName name="ddddd">#REF!</definedName>
    <definedName name="df">[1]Rekapitulace!#REF!</definedName>
    <definedName name="dfbdfbg">[1]Rekapitulace!#REF!</definedName>
    <definedName name="dfbgd">[6]Rekapitulace!#REF!</definedName>
    <definedName name="dfddf">[6]Rekapitulace!#REF!</definedName>
    <definedName name="dfds\">[7]Rekapitulace!#REF!</definedName>
    <definedName name="dfgdfbg">'[8]Krycí list'!$C$4</definedName>
    <definedName name="dfgfd">[6]Položky!#REF!</definedName>
    <definedName name="dfjzd" localSheetId="4">[1]Rekapitulace!#REF!</definedName>
    <definedName name="dfjzd">[1]Rekapitulace!#REF!</definedName>
    <definedName name="dfvfdvgfdvg">[8]Rekapitulace!$H$30</definedName>
    <definedName name="dfvgava">#REF!</definedName>
    <definedName name="dgtgh">#REF!</definedName>
    <definedName name="dhjn">[1]Rekapitulace!#REF!</definedName>
    <definedName name="Dil">Rekapitulace!$A$6</definedName>
    <definedName name="dngf">'[1]100-stav.část'!#REF!</definedName>
    <definedName name="Dodavka" localSheetId="3">[1]Rekapitulace!$G$14</definedName>
    <definedName name="Dodavka" localSheetId="4">[1]Rekapitulace!$G$15</definedName>
    <definedName name="Dodavka">Rekapitulace!$G$15</definedName>
    <definedName name="Dodavka0" localSheetId="3">'410 PS'!#REF!</definedName>
    <definedName name="Dodavka0" localSheetId="4">'700 MaR'!#REF!</definedName>
    <definedName name="Dodavka0">'100 stavební'!#REF!</definedName>
    <definedName name="drgs" localSheetId="4">'[1]100-stav.část'!#REF!</definedName>
    <definedName name="drgs">'[1]100-stav.část'!#REF!</definedName>
    <definedName name="dsf" localSheetId="4">#REF!</definedName>
    <definedName name="dsf">#REF!</definedName>
    <definedName name="dvbadfv">[1]Rekapitulace!#REF!</definedName>
    <definedName name="dvdf">#REF!</definedName>
    <definedName name="ebgeb" localSheetId="4">[3]Rekapitulace!#REF!</definedName>
    <definedName name="ebgeb">[3]Rekapitulace!#REF!</definedName>
    <definedName name="ebrb" localSheetId="4">[3]Rekapitulace!#REF!</definedName>
    <definedName name="ebrb">[3]Rekapitulace!#REF!</definedName>
    <definedName name="egbaebaa" localSheetId="4">'[3]100 PS'!#REF!</definedName>
    <definedName name="egbaebaa">'[3]100 PS'!#REF!</definedName>
    <definedName name="egeg">[3]Rekapitulace!#REF!</definedName>
    <definedName name="egg">[2]Rekapitulace!#REF!</definedName>
    <definedName name="ehehe">[2]Položky!#REF!</definedName>
    <definedName name="erert">[7]Rekapitulace!$H$30</definedName>
    <definedName name="eretaert">'[1]100-stav.část'!#REF!</definedName>
    <definedName name="erewr">'[1]100-stav.část'!#REF!</definedName>
    <definedName name="erewrt">'[1]100-stav.část'!#REF!</definedName>
    <definedName name="ergaerta">'[1]100-stav.část'!#REF!</definedName>
    <definedName name="ergbeb">[3]Rekapitulace!$H$21</definedName>
    <definedName name="ergreg">'[8]Krycí list'!$A$4</definedName>
    <definedName name="ergter">[1]Rekapitulace!#REF!</definedName>
    <definedName name="ergtrgter">'[2]Krycí list'!$G$7</definedName>
    <definedName name="errw">'[7]Krycí list'!$C$4</definedName>
    <definedName name="ertf">#REF!</definedName>
    <definedName name="ertter">[1]Rekapitulace!#REF!</definedName>
    <definedName name="erwr">[7]Rekapitulace!$E$30</definedName>
    <definedName name="ERWRGT">#REF!</definedName>
    <definedName name="ERWTFRAGT">#REF!</definedName>
    <definedName name="eshsww">[2]Rekapitulace!$H$14</definedName>
    <definedName name="fb">[1]Rekapitulace!$E$13</definedName>
    <definedName name="fbgd" localSheetId="4">#REF!</definedName>
    <definedName name="fbgd">#REF!</definedName>
    <definedName name="fbgfdbgf">'[7]Krycí list'!$A$4</definedName>
    <definedName name="fbhgf">'[4]Krycí list'!$A$6</definedName>
    <definedName name="fd" localSheetId="4">#REF!</definedName>
    <definedName name="fd">#REF!</definedName>
    <definedName name="fda\b" localSheetId="4">#REF!</definedName>
    <definedName name="fda\b">#REF!</definedName>
    <definedName name="fdbg">[6]Rekapitulace!#REF!</definedName>
    <definedName name="fdbgdf">#REF!</definedName>
    <definedName name="fdbgdfgb">'[1]100-stav.část'!#REF!</definedName>
    <definedName name="fdf">#REF!</definedName>
    <definedName name="fdfdagv">'[8]Krycí list'!$C$4</definedName>
    <definedName name="fdgavgafdg">'[8]Krycí list'!$G$7</definedName>
    <definedName name="fdgd" localSheetId="4">#REF!</definedName>
    <definedName name="fdgd">#REF!</definedName>
    <definedName name="fdgdf" localSheetId="4">#REF!</definedName>
    <definedName name="fdgdf">#REF!</definedName>
    <definedName name="fdgdfg">[8]Položky!#REF!</definedName>
    <definedName name="fdgdfgb">#REF!</definedName>
    <definedName name="fdgfag">[4]Rekapitulace!$H$22</definedName>
    <definedName name="fdgfd">'[8]Krycí list'!$C$6</definedName>
    <definedName name="fdgjd" localSheetId="4">'[1]100-stav.část'!#REF!</definedName>
    <definedName name="fdgjd">'[1]100-stav.část'!#REF!</definedName>
    <definedName name="fdgt">[7]Rekapitulace!$G$30</definedName>
    <definedName name="fff" localSheetId="4">#REF!</definedName>
    <definedName name="fff">#REF!</definedName>
    <definedName name="FFGFRE">'[1]100-stav.část'!#REF!</definedName>
    <definedName name="fg" localSheetId="4">#REF!</definedName>
    <definedName name="fg">#REF!</definedName>
    <definedName name="fga">#REF!</definedName>
    <definedName name="fgafg" localSheetId="4">[4]Rekapitulace!#REF!</definedName>
    <definedName name="fgafg">[4]Rekapitulace!#REF!</definedName>
    <definedName name="fgagaga">[8]Rekapitulace!$H$37</definedName>
    <definedName name="fgb">[1]Rekapitulace!#REF!</definedName>
    <definedName name="fgbfg">[1]Rekapitulace!#REF!</definedName>
    <definedName name="fgbs">[3]Rekapitulace!$H$14</definedName>
    <definedName name="fgdb">[1]Rekapitulace!$I$13</definedName>
    <definedName name="fgdhfg">#REF!</definedName>
    <definedName name="fge">#REF!</definedName>
    <definedName name="fgeg">'[1]100-stav.část'!#REF!</definedName>
    <definedName name="fgegfa">#REF!</definedName>
    <definedName name="fgfg">[7]Rekapitulace!#REF!</definedName>
    <definedName name="fgfga">'[4]Krycí list'!$G$7</definedName>
    <definedName name="fgfgdysf">[4]Rekapitulace!#REF!</definedName>
    <definedName name="fgfgf">[4]Rekapitulace!#REF!</definedName>
    <definedName name="fggf">[1]Rekapitulace!#REF!</definedName>
    <definedName name="fghfg">#REF!</definedName>
    <definedName name="fghgf">#REF!</definedName>
    <definedName name="fghmjr">[1]Rekapitulace!#REF!</definedName>
    <definedName name="fghrnh">[4]Rekapitulace!$G$15</definedName>
    <definedName name="fghsfgh">#REF!</definedName>
    <definedName name="fgreg">[5]Rekapitulace!$F$29</definedName>
    <definedName name="fgvgeara">[8]Položky!#REF!</definedName>
    <definedName name="fhf">[1]Rekapitulace!#REF!</definedName>
    <definedName name="fhfgh">[8]Rekapitulace!$H$36</definedName>
    <definedName name="fhjmrjm">[1]Rekapitulace!#REF!</definedName>
    <definedName name="frrrrrssb" localSheetId="4">[2]Rekapitulace!#REF!</definedName>
    <definedName name="frrrrrssb">[2]Rekapitulace!#REF!</definedName>
    <definedName name="FRT">'[7]100 stavební'!#REF!</definedName>
    <definedName name="fsghsfghb">#REF!</definedName>
    <definedName name="fshsh">[1]Rekapitulace!#REF!</definedName>
    <definedName name="fvb">[1]Rekapitulace!$G$13</definedName>
    <definedName name="fvdfvfdv">[8]Položky!#REF!</definedName>
    <definedName name="fvfdvg">[8]Rekapitulace!$F$31</definedName>
    <definedName name="fvgfdvgfdvg">[8]Položky!#REF!</definedName>
    <definedName name="FVGFVG">[5]Rekapitulace!#REF!</definedName>
    <definedName name="fxcvvb">'[7]100 stavební'!#REF!</definedName>
    <definedName name="fydb" localSheetId="4">#REF!</definedName>
    <definedName name="fydb">#REF!</definedName>
    <definedName name="gaa">[5]Rekapitulace!$E$29</definedName>
    <definedName name="gabgadg">'[5]100 stavební'!#REF!</definedName>
    <definedName name="gabgha">'[5]100 stavební'!#REF!</definedName>
    <definedName name="gag" localSheetId="4">[4]Rekapitulace!#REF!</definedName>
    <definedName name="gag">[4]Rekapitulace!#REF!</definedName>
    <definedName name="gah" localSheetId="4">#REF!</definedName>
    <definedName name="gah">#REF!</definedName>
    <definedName name="gahba">'[5]100 stavební'!#REF!</definedName>
    <definedName name="gb">[1]Rekapitulace!#REF!</definedName>
    <definedName name="gbdfg">[1]Rekapitulace!#REF!</definedName>
    <definedName name="gbfgfbn">'[1]Krycí list'!$G$7</definedName>
    <definedName name="gbfgh">'[6]Krycí list'!$A$4</definedName>
    <definedName name="gbgfsbgf">'[2]Krycí list'!$C$6</definedName>
    <definedName name="gbghhh">[2]Rekapitulace!$H$21</definedName>
    <definedName name="gbhf">'[7]Krycí list'!$A$6</definedName>
    <definedName name="gbhfg">#REF!</definedName>
    <definedName name="gbhgsh">'[1]100-stav.část'!#REF!</definedName>
    <definedName name="gbxngn">'[1]100-stav.část'!#REF!</definedName>
    <definedName name="gdn">[3]Rekapitulace!$G$14</definedName>
    <definedName name="gea">#REF!</definedName>
    <definedName name="gebag">'[3]Krycí list'!$C$6</definedName>
    <definedName name="gefga">#REF!</definedName>
    <definedName name="ger">#REF!</definedName>
    <definedName name="GERGG">'[1]100-stav.část'!#REF!</definedName>
    <definedName name="gfbcvbcb">[8]Rekapitulace!$E$30</definedName>
    <definedName name="gfbfg">'[4]Krycí list'!$A$4</definedName>
    <definedName name="gfdbg">[8]Rekapitulace!$H$31</definedName>
    <definedName name="gfdgd">'[1]100-stav.část'!#REF!</definedName>
    <definedName name="gfdsg">'[1]100-stav.část'!#REF!</definedName>
    <definedName name="gfeg">#REF!</definedName>
    <definedName name="gffgfd">[4]Rekapitulace!#REF!</definedName>
    <definedName name="gfg">#REF!</definedName>
    <definedName name="gfgda">'[1]100-stav.část'!#REF!</definedName>
    <definedName name="gfgf">'[6]Krycí list'!$A$6</definedName>
    <definedName name="gfgfag">[4]Rekapitulace!$F$16</definedName>
    <definedName name="gfhbgh">[4]Rekapitulace!$G$16</definedName>
    <definedName name="gfhf">#REF!</definedName>
    <definedName name="gfhfgh">'[1]100-stav.část'!#REF!</definedName>
    <definedName name="gfhfh">#REF!</definedName>
    <definedName name="gfhgffhb" localSheetId="4">#REF!</definedName>
    <definedName name="gfhgffhb">#REF!</definedName>
    <definedName name="gfhghsh">#REF!</definedName>
    <definedName name="gfhgs">'[4]100 stavební'!#REF!</definedName>
    <definedName name="gfhgsfh">[4]Rekapitulace!$I$16</definedName>
    <definedName name="gfhsfh">#REF!</definedName>
    <definedName name="gfhsg">#REF!</definedName>
    <definedName name="gfhsh">'[4]Krycí list'!$C$6</definedName>
    <definedName name="GFRFGVASDVF">[5]Rekapitulace!#REF!</definedName>
    <definedName name="GFRG">#REF!</definedName>
    <definedName name="gg">[6]Rekapitulace!$G$30</definedName>
    <definedName name="gge">[2]Rekapitulace!$H$21</definedName>
    <definedName name="ggf">#REF!</definedName>
    <definedName name="ggfg">'[4]100 stavební'!#REF!</definedName>
    <definedName name="ggfhbs">#REF!</definedName>
    <definedName name="gghg">'[1]100-stav.část'!#REF!</definedName>
    <definedName name="gghhb">'[1]100-stav.část'!#REF!</definedName>
    <definedName name="gghs">'[1]100-stav.část'!#REF!</definedName>
    <definedName name="gghsgfh">'[1]100-stav.část'!#REF!</definedName>
    <definedName name="ggsdfgs">'[4]100 stavební'!#REF!</definedName>
    <definedName name="ggtgh" localSheetId="4">#REF!</definedName>
    <definedName name="ggtgh">#REF!</definedName>
    <definedName name="gh">'[4]Krycí list'!$A$6</definedName>
    <definedName name="ghabh">[1]Rekapitulace!#REF!</definedName>
    <definedName name="ghagha">'[1]100-stav.část'!#REF!</definedName>
    <definedName name="ghbgb">'[1]100-stav.část'!#REF!</definedName>
    <definedName name="ghdfg">'[1]100-stav.část'!#REF!</definedName>
    <definedName name="ghfgfxhjgf" localSheetId="4">[1]Rekapitulace!#REF!</definedName>
    <definedName name="ghfgfxhjgf">[1]Rekapitulace!#REF!</definedName>
    <definedName name="ghfghfb">#REF!</definedName>
    <definedName name="ghfh">'[1]100-stav.část'!#REF!</definedName>
    <definedName name="ghfhfg">'[4]100 stavební'!#REF!</definedName>
    <definedName name="ghggfh">'[1]100-stav.část'!#REF!</definedName>
    <definedName name="ghh" localSheetId="4">#REF!</definedName>
    <definedName name="ghh">#REF!</definedName>
    <definedName name="ghhasg">[5]Rekapitulace!$I$29</definedName>
    <definedName name="ghn">[1]Rekapitulace!#REF!</definedName>
    <definedName name="ghnd">'[3]Krycí list'!$A$6</definedName>
    <definedName name="ghrghr">[1]Rekapitulace!#REF!</definedName>
    <definedName name="ghrh">[1]Rekapitulace!$I$15</definedName>
    <definedName name="ghs">[1]Rekapitulace!#REF!</definedName>
    <definedName name="ghsfhgf">'[1]100-stav.část'!#REF!</definedName>
    <definedName name="ghsghsfg">#REF!</definedName>
    <definedName name="gjtj" localSheetId="4">'[1]100-stav.část'!#REF!</definedName>
    <definedName name="gjtj">'[1]100-stav.část'!#REF!</definedName>
    <definedName name="gq">[2]Rekapitulace!#REF!</definedName>
    <definedName name="gqqwwws" localSheetId="4">[2]Rekapitulace!#REF!</definedName>
    <definedName name="gqqwwws">[2]Rekapitulace!#REF!</definedName>
    <definedName name="GRE">[8]Rekapitulace!$I$31</definedName>
    <definedName name="GRG">[1]Rekapitulace!#REF!</definedName>
    <definedName name="grghgrs">'[6]Krycí list'!$C$6</definedName>
    <definedName name="grtggt">[2]Položky!#REF!</definedName>
    <definedName name="gsdfbs" localSheetId="4">[1]Rekapitulace!#REF!</definedName>
    <definedName name="gsdfbs">[1]Rekapitulace!#REF!</definedName>
    <definedName name="gsfn">'[1]100-stav.část'!#REF!</definedName>
    <definedName name="gsg">[6]Rekapitulace!$H$30</definedName>
    <definedName name="gsghsh">'[1]100-stav.část'!#REF!</definedName>
    <definedName name="gsgs">'[4]Krycí list'!$C$4</definedName>
    <definedName name="gshs">'[1]100-stav.část'!#REF!</definedName>
    <definedName name="gt">[4]Rekapitulace!#REF!</definedName>
    <definedName name="gtergzte">#REF!</definedName>
    <definedName name="gtgrtgh">[6]Rekapitulace!$E$30</definedName>
    <definedName name="gtgtshb">[1]Rekapitulace!#REF!</definedName>
    <definedName name="gthzfr">[8]Rekapitulace!#REF!</definedName>
    <definedName name="gtrh">'[1]100-stav.část'!#REF!</definedName>
    <definedName name="gtztzz">'[1]100-stav.část'!#REF!</definedName>
    <definedName name="GVFVA">[5]Rekapitulace!#REF!</definedName>
    <definedName name="gvfvg">'[5]Krycí list'!$C$6</definedName>
    <definedName name="gvfvgfa">[5]Rekapitulace!$H$36</definedName>
    <definedName name="hbfgh" localSheetId="4">#REF!</definedName>
    <definedName name="hbfgh">#REF!</definedName>
    <definedName name="hbgfh">[6]Položky!#REF!</definedName>
    <definedName name="hbgfn" localSheetId="4">'[1]100-stav.část'!#REF!</definedName>
    <definedName name="hbgfn">'[1]100-stav.část'!#REF!</definedName>
    <definedName name="hbghb">'[1]100-stav.část'!#REF!</definedName>
    <definedName name="hbgsnhb">'[1]100-stav.část'!#REF!</definedName>
    <definedName name="hdgnj">'[1]Krycí list'!$A$6</definedName>
    <definedName name="hdnh">'[1]100-stav.část'!#REF!</definedName>
    <definedName name="hehwhe">[8]Rekapitulace!#REF!</definedName>
    <definedName name="hffjkgh">'[3]Krycí list'!$C$4</definedName>
    <definedName name="hfg">'[4]Krycí list'!$A$4</definedName>
    <definedName name="hg">'[5]Krycí list'!$A$6</definedName>
    <definedName name="hgffdh">'[1]100-stav.část'!#REF!</definedName>
    <definedName name="hgfg">[8]Rekapitulace!#REF!</definedName>
    <definedName name="hgfh">#REF!</definedName>
    <definedName name="hggj">[1]Rekapitulace!#REF!</definedName>
    <definedName name="hgh">'[4]100 stavební'!#REF!</definedName>
    <definedName name="hgrn">'[2]Krycí list'!$A$4</definedName>
    <definedName name="hgshs">'[1]100-stav.část'!#REF!</definedName>
    <definedName name="hgth">[1]Rekapitulace!#REF!</definedName>
    <definedName name="hhhhhnhn">[8]Rekapitulace!#REF!</definedName>
    <definedName name="hhne">'[2]Krycí list'!$C$4</definedName>
    <definedName name="hhnf">'[1]100-stav.část'!#REF!</definedName>
    <definedName name="hhsh">[1]Rekapitulace!$I$16</definedName>
    <definedName name="hhsjnh">'[1]100-stav.část'!#REF!</definedName>
    <definedName name="hjmg" localSheetId="4">'[1]100-stav.část'!#REF!</definedName>
    <definedName name="hjmg">'[1]100-stav.část'!#REF!</definedName>
    <definedName name="hjtzujte">[2]Rekapitulace!$G$14</definedName>
    <definedName name="hjzthj">[2]Rekapitulace!$G$14</definedName>
    <definedName name="hndj">'[1]100-stav.část'!#REF!</definedName>
    <definedName name="hndnh">[2]Rekapitulace!$E$14</definedName>
    <definedName name="hng">'[3]Krycí list'!$A$4</definedName>
    <definedName name="hnhj">'[1]Krycí list'!$A$4</definedName>
    <definedName name="hnjte">'[3]100 PS'!#REF!</definedName>
    <definedName name="hnsdfgnhswehnshs">[8]Rekapitulace!#REF!</definedName>
    <definedName name="hnshg">[3]Rekapitulace!$I$14</definedName>
    <definedName name="hrehwrh">[8]Rekapitulace!#REF!</definedName>
    <definedName name="hrhr">[1]Rekapitulace!$H$15</definedName>
    <definedName name="hrhwr">'[1]100-stav.část'!#REF!</definedName>
    <definedName name="hrshj">[4]Rekapitulace!$H$15</definedName>
    <definedName name="hrswjh" localSheetId="4">#REF!</definedName>
    <definedName name="hrswjh">#REF!</definedName>
    <definedName name="hs">'[5]100 stavební'!#REF!</definedName>
    <definedName name="hsdf">'[1]100-stav.část'!#REF!</definedName>
    <definedName name="hsfgh">#REF!</definedName>
    <definedName name="hsghbs">[4]Rekapitulace!$E$16</definedName>
    <definedName name="hshhsh">[1]Rekapitulace!$E$16</definedName>
    <definedName name="hshjsjn">[1]Rekapitulace!#REF!</definedName>
    <definedName name="hsrn">'[1]100-stav.část'!#REF!</definedName>
    <definedName name="HSV" localSheetId="3">[1]Rekapitulace!$E$14</definedName>
    <definedName name="HSV" localSheetId="4">[1]Rekapitulace!$E$15</definedName>
    <definedName name="HSV">Rekapitulace!$E$15</definedName>
    <definedName name="HSV0" localSheetId="3">'410 PS'!#REF!</definedName>
    <definedName name="HSV0" localSheetId="4">'700 MaR'!#REF!</definedName>
    <definedName name="HSV0">'100 stavební'!#REF!</definedName>
    <definedName name="htghbgt">[5]Rekapitulace!$H$29</definedName>
    <definedName name="hthztzh">'[2]Krycí list'!$A$6</definedName>
    <definedName name="hwerwh">[1]Rekapitulace!$H$20</definedName>
    <definedName name="hwrh">[1]Rekapitulace!$F$15</definedName>
    <definedName name="hwzh" localSheetId="4">[1]Rekapitulace!#REF!</definedName>
    <definedName name="hwzh">[1]Rekapitulace!#REF!</definedName>
    <definedName name="hzjrth">[4]Rekapitulace!$E$15</definedName>
    <definedName name="hzrj" localSheetId="4">#REF!</definedName>
    <definedName name="hzrj">#REF!</definedName>
    <definedName name="HZS" localSheetId="3">[1]Rekapitulace!$I$14</definedName>
    <definedName name="HZS" localSheetId="4">[1]Rekapitulace!$I$15</definedName>
    <definedName name="HZS">Rekapitulace!$I$15</definedName>
    <definedName name="HZS0" localSheetId="3">'410 PS'!#REF!</definedName>
    <definedName name="HZS0" localSheetId="4">'700 MaR'!#REF!</definedName>
    <definedName name="HZS0">'100 stavební'!#REF!</definedName>
    <definedName name="hzt">[1]Rekapitulace!#REF!</definedName>
    <definedName name="jhdn">[5]Rekapitulace!$G$29</definedName>
    <definedName name="jhlgf" localSheetId="4">'[1]100-stav.část'!#REF!</definedName>
    <definedName name="jhlgf">'[1]100-stav.část'!#REF!</definedName>
    <definedName name="JKSO">'Krycí list'!$F$4</definedName>
    <definedName name="jků" localSheetId="4">'[1]100-stav.část'!#REF!</definedName>
    <definedName name="jků">'[1]100-stav.část'!#REF!</definedName>
    <definedName name="jkzu" localSheetId="4">#REF!</definedName>
    <definedName name="jkzu">#REF!</definedName>
    <definedName name="jnrnj">'[2]Krycí list'!$A$6</definedName>
    <definedName name="kjhlk" localSheetId="4">[1]Rekapitulace!#REF!</definedName>
    <definedName name="kjhlk">[1]Rekapitulace!#REF!</definedName>
    <definedName name="kkkl" localSheetId="4">'[1]100-stav.část'!#REF!</definedName>
    <definedName name="kkkl">'[1]100-stav.část'!#REF!</definedName>
    <definedName name="klj" localSheetId="4">'[1]100-stav.část'!#REF!</definedName>
    <definedName name="klj">'[1]100-stav.část'!#REF!</definedName>
    <definedName name="mfhm">[1]Rekapitulace!$H$22</definedName>
    <definedName name="MJ">'Krycí list'!$G$4</definedName>
    <definedName name="mlů" localSheetId="4">'[1]100-stav.část'!#REF!</definedName>
    <definedName name="mlů">'[1]100-stav.část'!#REF!</definedName>
    <definedName name="Mont" localSheetId="3">[1]Rekapitulace!$H$14</definedName>
    <definedName name="Mont" localSheetId="4">[1]Rekapitulace!$H$15</definedName>
    <definedName name="Mont">Rekapitulace!$H$15</definedName>
    <definedName name="Montaz0" localSheetId="3">'410 PS'!#REF!</definedName>
    <definedName name="Montaz0" localSheetId="4">'700 MaR'!#REF!</definedName>
    <definedName name="Montaz0">'100 stavební'!#REF!</definedName>
    <definedName name="mrfm">[1]Rekapitulace!#REF!</definedName>
    <definedName name="mrm">[1]Rekapitulace!#REF!</definedName>
    <definedName name="NazevDilu">Rekapitulace!$B$6</definedName>
    <definedName name="nazevobjektu" localSheetId="3">'[1]Krycí list'!$C$4</definedName>
    <definedName name="nazevobjektu" localSheetId="4">'[1]Krycí list'!$C$4</definedName>
    <definedName name="nazevobjektu">'Krycí list'!$C$4</definedName>
    <definedName name="nazevstavby" localSheetId="3">'[1]Krycí list'!$C$6</definedName>
    <definedName name="nazevstavby" localSheetId="4">'[1]Krycí list'!$C$6</definedName>
    <definedName name="nazevstavby">'Krycí list'!$C$6</definedName>
    <definedName name="_xlnm.Print_Titles" localSheetId="2">'100 stavební'!$1:$6</definedName>
    <definedName name="_xlnm.Print_Titles" localSheetId="3">'410 PS'!$1:$6</definedName>
    <definedName name="_xlnm.Print_Titles" localSheetId="4">'700 MaR'!$1:$6</definedName>
    <definedName name="_xlnm.Print_Titles" localSheetId="1">Rekapitulace!$1:$6</definedName>
    <definedName name="nbdnd">[2]Položky!#REF!</definedName>
    <definedName name="nbdnnsf">[2]Položky!#REF!</definedName>
    <definedName name="ndghgtd">[2]Položky!#REF!</definedName>
    <definedName name="ngfhsf">[8]Rekapitulace!$G$30</definedName>
    <definedName name="nh">[1]Rekapitulace!$G$16</definedName>
    <definedName name="nhdjn">[8]Rekapitulace!#REF!</definedName>
    <definedName name="nhgfnh">#REF!</definedName>
    <definedName name="nn">'[1]100-stav.část'!#REF!</definedName>
    <definedName name="nsnsn">[6]Rekapitulace!$I$30</definedName>
    <definedName name="nxbn">[1]Rekapitulace!$F$16</definedName>
    <definedName name="Objednatel">'Krycí list'!$C$8</definedName>
    <definedName name="_xlnm.Print_Area" localSheetId="2">'100 stavební'!$A$1:$G$38</definedName>
    <definedName name="_xlnm.Print_Area" localSheetId="3">'410 PS'!$A$1:$G$39</definedName>
    <definedName name="_xlnm.Print_Area" localSheetId="4">'700 MaR'!$A$1:$G$64</definedName>
    <definedName name="_xlnm.Print_Area" localSheetId="0">'Krycí list'!$A$1:$G$45</definedName>
    <definedName name="_xlnm.Print_Area" localSheetId="1">Rekapitulace!$A$1:$I$21</definedName>
    <definedName name="PocetMJ" localSheetId="3">'[1]Krycí list'!$G$7</definedName>
    <definedName name="PocetMJ" localSheetId="4">'[1]Krycí list'!$G$7</definedName>
    <definedName name="PocetMJ">'Krycí list'!$G$7</definedName>
    <definedName name="Poznamka">'Krycí list'!$B$37</definedName>
    <definedName name="Projektant">'Krycí list'!$C$7</definedName>
    <definedName name="PSV" localSheetId="3">[1]Rekapitulace!$F$14</definedName>
    <definedName name="PSV" localSheetId="4">[1]Rekapitulace!$F$15</definedName>
    <definedName name="PSV">Rekapitulace!$F$15</definedName>
    <definedName name="PSV0" localSheetId="3">'410 PS'!#REF!</definedName>
    <definedName name="PSV0" localSheetId="4">'700 MaR'!#REF!</definedName>
    <definedName name="PSV0">'100 stavební'!#REF!</definedName>
    <definedName name="qafdq" localSheetId="4">#REF!</definedName>
    <definedName name="qafdq">#REF!</definedName>
    <definedName name="qdeq" localSheetId="4">#REF!</definedName>
    <definedName name="qdeq">#REF!</definedName>
    <definedName name="qedfq" localSheetId="4">#REF!</definedName>
    <definedName name="qedfq">#REF!</definedName>
    <definedName name="REET">[7]Rekapitulace!$F$30</definedName>
    <definedName name="reger">'[3]100 PS'!#REF!</definedName>
    <definedName name="regerg">[3]Rekapitulace!#REF!</definedName>
    <definedName name="rER">'[7]Krycí list'!$G$7</definedName>
    <definedName name="rere">'[3]100 PS'!#REF!</definedName>
    <definedName name="rewr">'[7]Krycí list'!$C$6</definedName>
    <definedName name="rewrew">'[7]100 stavební'!#REF!</definedName>
    <definedName name="rfgr">[3]Rekapitulace!#REF!</definedName>
    <definedName name="rge" localSheetId="4">#REF!</definedName>
    <definedName name="rge">#REF!</definedName>
    <definedName name="rgegte">'[8]Krycí list'!$A$6</definedName>
    <definedName name="rgfr">[3]Rekapitulace!#REF!</definedName>
    <definedName name="rgr">'[1]100-stav.část'!#REF!</definedName>
    <definedName name="rgtegtre">'[7]100 stavební'!#REF!</definedName>
    <definedName name="rha">'[4]Krycí list'!$G$7</definedName>
    <definedName name="rhaswj">[4]Rekapitulace!$I$15</definedName>
    <definedName name="rhawj">'[4]Krycí list'!$C$4</definedName>
    <definedName name="rherhrt">[2]Položky!#REF!</definedName>
    <definedName name="rhj" localSheetId="4">#REF!</definedName>
    <definedName name="rhj">#REF!</definedName>
    <definedName name="rhrh">'[1]100-stav.část'!#REF!</definedName>
    <definedName name="rhrhj">'[4]Krycí list'!$C$6</definedName>
    <definedName name="rj">'[1]100-stav.část'!#REF!</definedName>
    <definedName name="rstrhrteh" localSheetId="4">[2]Položky!#REF!</definedName>
    <definedName name="rstrhrteh">[2]Položky!#REF!</definedName>
    <definedName name="rtarta">'[1]100-stav.část'!#REF!</definedName>
    <definedName name="rter">[8]Rekapitulace!$G$31</definedName>
    <definedName name="rterazte">'[1]100-stav.část'!#REF!</definedName>
    <definedName name="rthtzrh">'[2]Krycí list'!$A$4</definedName>
    <definedName name="rtret">'[7]100 stavební'!#REF!</definedName>
    <definedName name="rtrter">'[7]100 stavební'!#REF!</definedName>
    <definedName name="RTT">[1]Rekapitulace!#REF!</definedName>
    <definedName name="rtwt">[4]Rekapitulace!#REF!</definedName>
    <definedName name="rwfgwr">#REF!</definedName>
    <definedName name="rwgr">#REF!</definedName>
    <definedName name="rwgtre">[8]Položky!#REF!</definedName>
    <definedName name="sbbgsyfda" localSheetId="4">[2]Položky!#REF!</definedName>
    <definedName name="sbbgsyfda">[2]Položky!#REF!</definedName>
    <definedName name="serwetr">[1]Rekapitulace!#REF!</definedName>
    <definedName name="sfgbhsn" localSheetId="4">'[3]100 PS'!#REF!</definedName>
    <definedName name="sfgbhsn">'[3]100 PS'!#REF!</definedName>
    <definedName name="sfs">[1]Rekapitulace!$G$15</definedName>
    <definedName name="sg">'[1]100-stav.část'!#REF!</definedName>
    <definedName name="sgbbgbgbgb" localSheetId="4">[2]Rekapitulace!#REF!</definedName>
    <definedName name="sgbbgbgbgb">[2]Rekapitulace!#REF!</definedName>
    <definedName name="sgbgsfbfgb">[2]Rekapitulace!$H$14</definedName>
    <definedName name="sgghsh">'[1]100-stav.část'!#REF!</definedName>
    <definedName name="sghgsh">[4]Rekapitulace!$H$16</definedName>
    <definedName name="sghs">[6]Položky!#REF!</definedName>
    <definedName name="sgsggbgsw">[2]Rekapitulace!$F$14</definedName>
    <definedName name="sgsh">'[1]100-stav.část'!#REF!</definedName>
    <definedName name="sh">[4]Rekapitulace!$F$15</definedName>
    <definedName name="shghsg">'[1]100-stav.část'!#REF!</definedName>
    <definedName name="shhh">'[1]100-stav.část'!#REF!</definedName>
    <definedName name="shhhnh">'[1]100-stav.část'!#REF!</definedName>
    <definedName name="shhsf">[1]Rekapitulace!#REF!</definedName>
    <definedName name="shsbh">'[1]100-stav.část'!#REF!</definedName>
    <definedName name="shsg">'[1]100-stav.část'!#REF!</definedName>
    <definedName name="SloupecCC" localSheetId="3">'410 PS'!$G$6</definedName>
    <definedName name="SloupecCC" localSheetId="4">'700 MaR'!$G$6</definedName>
    <definedName name="SloupecCC">'100 stavební'!$G$6</definedName>
    <definedName name="SloupecCisloPol" localSheetId="3">'410 PS'!$B$6</definedName>
    <definedName name="SloupecCisloPol" localSheetId="4">'700 MaR'!$B$6</definedName>
    <definedName name="SloupecCisloPol">'100 stavební'!$B$6</definedName>
    <definedName name="SloupecJC" localSheetId="3">'410 PS'!$F$6</definedName>
    <definedName name="SloupecJC" localSheetId="4">'700 MaR'!$F$6</definedName>
    <definedName name="SloupecJC">'100 stavební'!$F$6</definedName>
    <definedName name="SloupecMJ" localSheetId="3">'410 PS'!$D$6</definedName>
    <definedName name="SloupecMJ" localSheetId="4">'700 MaR'!$D$6</definedName>
    <definedName name="SloupecMJ">'100 stavební'!$D$6</definedName>
    <definedName name="SloupecMnozstvi" localSheetId="3">'410 PS'!$E$6</definedName>
    <definedName name="SloupecMnozstvi" localSheetId="4">'700 MaR'!$E$6</definedName>
    <definedName name="SloupecMnozstvi">'100 stavební'!$E$6</definedName>
    <definedName name="SloupecNazPol" localSheetId="3">'410 PS'!$C$6</definedName>
    <definedName name="SloupecNazPol" localSheetId="4">'700 MaR'!$C$6</definedName>
    <definedName name="SloupecNazPol">'100 stavební'!$C$6</definedName>
    <definedName name="SloupecPC" localSheetId="3">'410 PS'!$A$6</definedName>
    <definedName name="SloupecPC" localSheetId="4">'700 MaR'!$A$6</definedName>
    <definedName name="SloupecPC">'100 stavební'!$A$6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opt" localSheetId="2" hidden="1">'100 stavební'!#REF!</definedName>
    <definedName name="solver_opt" localSheetId="3" hidden="1">'410 PS'!#REF!</definedName>
    <definedName name="solver_opt" localSheetId="4" hidden="1">'700 MaR'!#REF!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val" localSheetId="2" hidden="1">0</definedName>
    <definedName name="solver_val" localSheetId="3" hidden="1">0</definedName>
    <definedName name="solver_val" localSheetId="4" hidden="1">0</definedName>
    <definedName name="ssnn">[3]Rekapitulace!$E$14</definedName>
    <definedName name="ssssssss">[2]Rekapitulace!#REF!</definedName>
    <definedName name="teshtz">[8]Rekapitulace!#REF!</definedName>
    <definedName name="tggt">#REF!</definedName>
    <definedName name="tghrh">[1]Rekapitulace!$E$15</definedName>
    <definedName name="tgtgwqt">[2]Rekapitulace!$F$14</definedName>
    <definedName name="tgtregh">'[3]100 PS'!#REF!</definedName>
    <definedName name="tgwthrth">'[2]Krycí list'!$C$4</definedName>
    <definedName name="thje">'[1]100-stav.část'!#REF!</definedName>
    <definedName name="trgwtgwt">'[2]Krycí list'!$C$6</definedName>
    <definedName name="trhw" localSheetId="4">[1]Rekapitulace!#REF!</definedName>
    <definedName name="trhw">[1]Rekapitulace!#REF!</definedName>
    <definedName name="Typ" localSheetId="3">'410 PS'!#REF!</definedName>
    <definedName name="Typ" localSheetId="4">'700 MaR'!#REF!</definedName>
    <definedName name="Typ">'100 stavební'!#REF!</definedName>
    <definedName name="tzej">[2]Položky!#REF!</definedName>
    <definedName name="tzhehe">[2]Rekapitulace!$E$14</definedName>
    <definedName name="tzzzrt">[7]Rekapitulace!$I$30</definedName>
    <definedName name="utt" localSheetId="4">#REF!</definedName>
    <definedName name="utt">#REF!</definedName>
    <definedName name="vadvdf">[1]Rekapitulace!#REF!</definedName>
    <definedName name="vadvfb">[1]Rekapitulace!#REF!</definedName>
    <definedName name="vbbb">#REF!</definedName>
    <definedName name="vbd">#REF!</definedName>
    <definedName name="vbfg">'[1]100-stav.část'!#REF!</definedName>
    <definedName name="vbgg">'[6]Krycí list'!$C$4</definedName>
    <definedName name="vbvdf">#REF!</definedName>
    <definedName name="vcbvcbcv">[6]Rekapitulace!$F$30</definedName>
    <definedName name="vdfb">#REF!</definedName>
    <definedName name="vfbv">[6]Rekapitulace!#REF!</definedName>
    <definedName name="vfg">#REF!</definedName>
    <definedName name="VFGER">'[1]100-stav.část'!#REF!</definedName>
    <definedName name="VFGFRE">[8]Rekapitulace!$E$31</definedName>
    <definedName name="VFGRE">[8]Položky!#REF!</definedName>
    <definedName name="vgbgfbxs">[8]Položky!#REF!</definedName>
    <definedName name="vgdfgdfgfdvgfd">[8]Rekapitulace!$F$30</definedName>
    <definedName name="vgfvbf">'[5]100 stavební'!#REF!</definedName>
    <definedName name="vgfvgf">'[5]100 stavební'!#REF!</definedName>
    <definedName name="VRN" localSheetId="3">[1]Rekapitulace!$H$21</definedName>
    <definedName name="VRN" localSheetId="4">[1]Rekapitulace!#REF!</definedName>
    <definedName name="VRN">Rekapitulace!$H$20</definedName>
    <definedName name="VRNKc" localSheetId="3">[1]Rekapitulace!#REF!</definedName>
    <definedName name="VRNKc" localSheetId="4">[1]Rekapitulace!#REF!</definedName>
    <definedName name="VRNKc">Rekapitulace!#REF!</definedName>
    <definedName name="VRNnazev" localSheetId="3">[1]Rekapitulace!#REF!</definedName>
    <definedName name="VRNnazev" localSheetId="4">[1]Rekapitulace!#REF!</definedName>
    <definedName name="VRNnazev">Rekapitulace!#REF!</definedName>
    <definedName name="VRNproc" localSheetId="3">[1]Rekapitulace!#REF!</definedName>
    <definedName name="VRNproc" localSheetId="4">[1]Rekapitulace!#REF!</definedName>
    <definedName name="VRNproc">Rekapitulace!#REF!</definedName>
    <definedName name="VRNzakl" localSheetId="3">[1]Rekapitulace!#REF!</definedName>
    <definedName name="VRNzakl" localSheetId="4">[1]Rekapitulace!#REF!</definedName>
    <definedName name="VRNzakl">Rekapitulace!#REF!</definedName>
    <definedName name="vsdf" localSheetId="4">#REF!</definedName>
    <definedName name="vsdf">#REF!</definedName>
    <definedName name="wertgggggggggggg">[2]Položky!#REF!</definedName>
    <definedName name="wh" localSheetId="4">[1]Rekapitulace!#REF!</definedName>
    <definedName name="wh">[1]Rekapitulace!#REF!</definedName>
    <definedName name="whrth">[1]Rekapitulace!#REF!</definedName>
    <definedName name="wrgrw">'[3]100 PS'!#REF!</definedName>
    <definedName name="wrter">'[1]100-stav.část'!#REF!</definedName>
    <definedName name="wtert">'[1]100-stav.část'!#REF!</definedName>
    <definedName name="xbfghg">'[1]100-stav.část'!#REF!</definedName>
    <definedName name="xbgnxn">'[1]Krycí list'!$C$6</definedName>
    <definedName name="xbnbx">[1]Rekapitulace!#REF!</definedName>
    <definedName name="xbnx">'[1]Krycí list'!$C$4</definedName>
    <definedName name="xbxbnx">[1]Rekapitulace!$H$21</definedName>
    <definedName name="xbxn">[1]Rekapitulace!#REF!</definedName>
    <definedName name="xcbbfgb">[8]Položky!#REF!</definedName>
    <definedName name="y\sfvasdfv">[8]Položky!#REF!</definedName>
    <definedName name="ybg" localSheetId="4">#REF!</definedName>
    <definedName name="ybg">#REF!</definedName>
    <definedName name="ybgbfg">#REF!</definedName>
    <definedName name="ycayv">#REF!</definedName>
    <definedName name="ycvbvcb">[7]Rekapitulace!#REF!</definedName>
    <definedName name="ydfgdgadf">'[8]Krycí list'!$C$6</definedName>
    <definedName name="ydfgfd">'[8]Krycí list'!$G$7</definedName>
    <definedName name="ydfvgdf">[8]Položky!#REF!</definedName>
    <definedName name="yfdg">[1]Rekapitulace!$H$13</definedName>
    <definedName name="yfgfg">[4]Rekapitulace!#REF!</definedName>
    <definedName name="yvdfyvbyd">[8]Rekapitulace!$I$30</definedName>
    <definedName name="Zakazka">'Krycí list'!$G$9</definedName>
    <definedName name="Zaklad22">'Krycí list'!$F$32</definedName>
    <definedName name="Zaklad5">'Krycí list'!$F$30</definedName>
    <definedName name="zhej" localSheetId="4">#REF!</definedName>
    <definedName name="zhej">#REF!</definedName>
    <definedName name="Zhotovitel">'Krycí list'!$E$11</definedName>
    <definedName name="zthehe">[2]Rekapitulace!$I$14</definedName>
    <definedName name="ztrhew" localSheetId="4">#REF!</definedName>
    <definedName name="ztrhew">#REF!</definedName>
    <definedName name="ztzt">'[1]100-stav.část'!#REF!</definedName>
  </definedNames>
  <calcPr calcId="145621"/>
</workbook>
</file>

<file path=xl/calcChain.xml><?xml version="1.0" encoding="utf-8"?>
<calcChain xmlns="http://schemas.openxmlformats.org/spreadsheetml/2006/main">
  <c r="G30" i="5" l="1"/>
  <c r="G31" i="5"/>
  <c r="C3" i="5"/>
  <c r="F3" i="5"/>
  <c r="G8" i="5"/>
  <c r="BA8" i="5" s="1"/>
  <c r="BB8" i="5"/>
  <c r="BC8" i="5"/>
  <c r="BD8" i="5"/>
  <c r="BE8" i="5"/>
  <c r="G9" i="5"/>
  <c r="BA9" i="5" s="1"/>
  <c r="BB9" i="5"/>
  <c r="BC9" i="5"/>
  <c r="BD9" i="5"/>
  <c r="BE9" i="5"/>
  <c r="G10" i="5"/>
  <c r="BB10" i="5"/>
  <c r="BC10" i="5"/>
  <c r="BD10" i="5"/>
  <c r="BE10" i="5"/>
  <c r="G11" i="5"/>
  <c r="G12" i="5"/>
  <c r="BA12" i="5"/>
  <c r="BB12" i="5"/>
  <c r="BC12" i="5"/>
  <c r="BD12" i="5"/>
  <c r="BE12" i="5"/>
  <c r="G13" i="5"/>
  <c r="BA13" i="5"/>
  <c r="BB13" i="5"/>
  <c r="BC13" i="5"/>
  <c r="BD13" i="5"/>
  <c r="BE13" i="5"/>
  <c r="G14" i="5"/>
  <c r="BA14" i="5"/>
  <c r="BB14" i="5"/>
  <c r="BC14" i="5"/>
  <c r="BD14" i="5"/>
  <c r="BE14" i="5"/>
  <c r="G15" i="5"/>
  <c r="BA15" i="5"/>
  <c r="BB15" i="5"/>
  <c r="BC15" i="5"/>
  <c r="BD15" i="5"/>
  <c r="BE15" i="5"/>
  <c r="G16" i="5"/>
  <c r="BA16" i="5"/>
  <c r="BB16" i="5"/>
  <c r="BC16" i="5"/>
  <c r="BD16" i="5"/>
  <c r="BE16" i="5"/>
  <c r="G17" i="5"/>
  <c r="BA17" i="5"/>
  <c r="BB17" i="5"/>
  <c r="BC17" i="5"/>
  <c r="BD17" i="5"/>
  <c r="BE17" i="5"/>
  <c r="G18" i="5"/>
  <c r="BA18" i="5"/>
  <c r="BB18" i="5"/>
  <c r="BC18" i="5"/>
  <c r="BD18" i="5"/>
  <c r="BE18" i="5"/>
  <c r="G19" i="5"/>
  <c r="BA19" i="5"/>
  <c r="BB19" i="5"/>
  <c r="BC19" i="5"/>
  <c r="BD19" i="5"/>
  <c r="BE19" i="5"/>
  <c r="G20" i="5"/>
  <c r="G21" i="5"/>
  <c r="BA21" i="5" s="1"/>
  <c r="BA22" i="5" s="1"/>
  <c r="BB21" i="5"/>
  <c r="BC21" i="5"/>
  <c r="BC22" i="5" s="1"/>
  <c r="BD21" i="5"/>
  <c r="BE21" i="5"/>
  <c r="G22" i="5"/>
  <c r="BB22" i="5"/>
  <c r="BD22" i="5"/>
  <c r="BE22" i="5"/>
  <c r="G23" i="5"/>
  <c r="G24" i="5"/>
  <c r="BA24" i="5"/>
  <c r="BB24" i="5"/>
  <c r="BC24" i="5"/>
  <c r="BD24" i="5"/>
  <c r="BE24" i="5"/>
  <c r="G25" i="5"/>
  <c r="BA25" i="5"/>
  <c r="BB25" i="5"/>
  <c r="BC25" i="5"/>
  <c r="BD25" i="5"/>
  <c r="BE25" i="5"/>
  <c r="G26" i="5"/>
  <c r="BA26" i="5"/>
  <c r="BB26" i="5"/>
  <c r="BC26" i="5"/>
  <c r="BD26" i="5"/>
  <c r="BE26" i="5"/>
  <c r="G27" i="5"/>
  <c r="BA27" i="5"/>
  <c r="BB27" i="5"/>
  <c r="BC27" i="5"/>
  <c r="BD27" i="5"/>
  <c r="BE27" i="5"/>
  <c r="BA29" i="5"/>
  <c r="BB29" i="5"/>
  <c r="BC29" i="5"/>
  <c r="BD29" i="5"/>
  <c r="BE29" i="5"/>
  <c r="BA30" i="5"/>
  <c r="BA31" i="5" s="1"/>
  <c r="BB30" i="5"/>
  <c r="BC30" i="5"/>
  <c r="BC31" i="5" s="1"/>
  <c r="BD30" i="5"/>
  <c r="BE30" i="5"/>
  <c r="BE31" i="5" s="1"/>
  <c r="BB31" i="5"/>
  <c r="BD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1" i="5"/>
  <c r="G53" i="5"/>
  <c r="G54" i="5"/>
  <c r="G55" i="5"/>
  <c r="G56" i="5"/>
  <c r="G57" i="5"/>
  <c r="G58" i="5"/>
  <c r="G59" i="5"/>
  <c r="G60" i="5"/>
  <c r="G61" i="5"/>
  <c r="G62" i="5"/>
  <c r="G63" i="5"/>
  <c r="G64" i="5" l="1"/>
  <c r="BA10" i="5"/>
  <c r="H14" i="2" l="1"/>
  <c r="F40" i="3"/>
  <c r="G40" i="3" s="1"/>
  <c r="G41" i="3" s="1"/>
  <c r="C3" i="4"/>
  <c r="F3" i="4"/>
  <c r="G8" i="4"/>
  <c r="BA8" i="4"/>
  <c r="BB8" i="4"/>
  <c r="BC8" i="4"/>
  <c r="BD8" i="4"/>
  <c r="BE8" i="4"/>
  <c r="G9" i="4"/>
  <c r="G10" i="4"/>
  <c r="BA10" i="4" s="1"/>
  <c r="BB10" i="4"/>
  <c r="BC10" i="4"/>
  <c r="BD10" i="4"/>
  <c r="BE10" i="4"/>
  <c r="G11" i="4"/>
  <c r="BA11" i="4" s="1"/>
  <c r="BB11" i="4"/>
  <c r="BC11" i="4"/>
  <c r="BD11" i="4"/>
  <c r="BE11" i="4"/>
  <c r="G12" i="4"/>
  <c r="BA12" i="4" s="1"/>
  <c r="BB12" i="4"/>
  <c r="BC12" i="4"/>
  <c r="BD12" i="4"/>
  <c r="BE12" i="4"/>
  <c r="G13" i="4"/>
  <c r="BA13" i="4" s="1"/>
  <c r="BB13" i="4"/>
  <c r="BC13" i="4"/>
  <c r="BD13" i="4"/>
  <c r="BE13" i="4"/>
  <c r="G14" i="4"/>
  <c r="BA14" i="4" s="1"/>
  <c r="BB14" i="4"/>
  <c r="BC14" i="4"/>
  <c r="BD14" i="4"/>
  <c r="BE14" i="4"/>
  <c r="G15" i="4"/>
  <c r="G16" i="4"/>
  <c r="BA16" i="4" s="1"/>
  <c r="BB16" i="4"/>
  <c r="BC16" i="4"/>
  <c r="BD16" i="4"/>
  <c r="BE16" i="4"/>
  <c r="G17" i="4"/>
  <c r="G18" i="4"/>
  <c r="BA18" i="4" s="1"/>
  <c r="BB18" i="4"/>
  <c r="BC18" i="4"/>
  <c r="BD18" i="4"/>
  <c r="BE18" i="4"/>
  <c r="G19" i="4"/>
  <c r="G20" i="4"/>
  <c r="G21" i="4"/>
  <c r="BA21" i="4" s="1"/>
  <c r="BA22" i="4" s="1"/>
  <c r="BB21" i="4"/>
  <c r="BB22" i="4" s="1"/>
  <c r="BC21" i="4"/>
  <c r="BD21" i="4"/>
  <c r="BD22" i="4" s="1"/>
  <c r="BE21" i="4"/>
  <c r="BE22" i="4" s="1"/>
  <c r="G22" i="4"/>
  <c r="BC22" i="4"/>
  <c r="G23" i="4"/>
  <c r="G24" i="4"/>
  <c r="BA24" i="4"/>
  <c r="BB24" i="4"/>
  <c r="BC24" i="4"/>
  <c r="BD24" i="4"/>
  <c r="BE24" i="4"/>
  <c r="G25" i="4"/>
  <c r="BA25" i="4"/>
  <c r="BB25" i="4"/>
  <c r="BC25" i="4"/>
  <c r="BD25" i="4"/>
  <c r="BE25" i="4"/>
  <c r="G26" i="4"/>
  <c r="BA26" i="4"/>
  <c r="BB26" i="4"/>
  <c r="BC26" i="4"/>
  <c r="BD26" i="4"/>
  <c r="BD27" i="4" s="1"/>
  <c r="BE26" i="4"/>
  <c r="G27" i="4"/>
  <c r="BA27" i="4"/>
  <c r="BB27" i="4"/>
  <c r="BC27" i="4"/>
  <c r="BE27" i="4"/>
  <c r="G28" i="4"/>
  <c r="G29" i="4"/>
  <c r="BA29" i="4"/>
  <c r="BB29" i="4"/>
  <c r="BC29" i="4"/>
  <c r="BD29" i="4"/>
  <c r="BE29" i="4"/>
  <c r="G30" i="4"/>
  <c r="BA30" i="4"/>
  <c r="BB30" i="4"/>
  <c r="BB31" i="4" s="1"/>
  <c r="BC30" i="4"/>
  <c r="BD30" i="4"/>
  <c r="BE30" i="4"/>
  <c r="G31" i="4"/>
  <c r="BA31" i="4"/>
  <c r="BC31" i="4"/>
  <c r="BD31" i="4"/>
  <c r="BE31" i="4"/>
  <c r="G32" i="4"/>
  <c r="G33" i="4"/>
  <c r="G34" i="4"/>
  <c r="G35" i="4"/>
  <c r="G36" i="4"/>
  <c r="BD19" i="4" l="1"/>
  <c r="BB19" i="4"/>
  <c r="G37" i="4"/>
  <c r="F24" i="3" s="1"/>
  <c r="BE19" i="4"/>
  <c r="BC19" i="4"/>
  <c r="BA19" i="4"/>
  <c r="BE37" i="3"/>
  <c r="I13" i="2" s="1"/>
  <c r="BD37" i="3"/>
  <c r="H13" i="2" s="1"/>
  <c r="BC37" i="3"/>
  <c r="G13" i="2" s="1"/>
  <c r="BA37" i="3"/>
  <c r="E13" i="2" s="1"/>
  <c r="G37" i="3"/>
  <c r="BB37" i="3" s="1"/>
  <c r="BE36" i="3"/>
  <c r="BD36" i="3"/>
  <c r="BC36" i="3"/>
  <c r="BA36" i="3"/>
  <c r="BA38" i="3" s="1"/>
  <c r="E14" i="2" s="1"/>
  <c r="G36" i="3"/>
  <c r="BB36" i="3" s="1"/>
  <c r="BE38" i="3"/>
  <c r="I14" i="2" s="1"/>
  <c r="BD38" i="3"/>
  <c r="BC38" i="3"/>
  <c r="G14" i="2" s="1"/>
  <c r="G38" i="3"/>
  <c r="F13" i="2" s="1"/>
  <c r="C38" i="3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B34" i="3" s="1"/>
  <c r="F12" i="2" s="1"/>
  <c r="B12" i="2"/>
  <c r="A12" i="2"/>
  <c r="BE34" i="3"/>
  <c r="I12" i="2" s="1"/>
  <c r="BC34" i="3"/>
  <c r="G12" i="2" s="1"/>
  <c r="G34" i="3"/>
  <c r="C34" i="3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E30" i="3" s="1"/>
  <c r="I11" i="2" s="1"/>
  <c r="BD27" i="3"/>
  <c r="BC27" i="3"/>
  <c r="BA27" i="3"/>
  <c r="G27" i="3"/>
  <c r="G30" i="3" s="1"/>
  <c r="B11" i="2"/>
  <c r="A11" i="2"/>
  <c r="BC30" i="3"/>
  <c r="G11" i="2" s="1"/>
  <c r="C30" i="3"/>
  <c r="BE24" i="3"/>
  <c r="BE25" i="3" s="1"/>
  <c r="I10" i="2" s="1"/>
  <c r="BD24" i="3"/>
  <c r="BD25" i="3" s="1"/>
  <c r="H10" i="2" s="1"/>
  <c r="BC24" i="3"/>
  <c r="BC25" i="3" s="1"/>
  <c r="G10" i="2" s="1"/>
  <c r="BA24" i="3"/>
  <c r="G24" i="3"/>
  <c r="G25" i="3" s="1"/>
  <c r="B10" i="2"/>
  <c r="A10" i="2"/>
  <c r="BA25" i="3"/>
  <c r="E10" i="2" s="1"/>
  <c r="C25" i="3"/>
  <c r="BE21" i="3"/>
  <c r="BD21" i="3"/>
  <c r="BD22" i="3" s="1"/>
  <c r="H9" i="2" s="1"/>
  <c r="BC21" i="3"/>
  <c r="BB21" i="3"/>
  <c r="BB22" i="3" s="1"/>
  <c r="F9" i="2" s="1"/>
  <c r="G21" i="3"/>
  <c r="BA21" i="3" s="1"/>
  <c r="BA22" i="3" s="1"/>
  <c r="E9" i="2" s="1"/>
  <c r="B9" i="2"/>
  <c r="A9" i="2"/>
  <c r="BE22" i="3"/>
  <c r="I9" i="2" s="1"/>
  <c r="BC22" i="3"/>
  <c r="G9" i="2" s="1"/>
  <c r="C22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D19" i="3" s="1"/>
  <c r="H8" i="2" s="1"/>
  <c r="BC12" i="3"/>
  <c r="BB12" i="3"/>
  <c r="BB19" i="3" s="1"/>
  <c r="F8" i="2" s="1"/>
  <c r="G12" i="3"/>
  <c r="BA12" i="3" s="1"/>
  <c r="BA19" i="3" s="1"/>
  <c r="E8" i="2" s="1"/>
  <c r="B8" i="2"/>
  <c r="A8" i="2"/>
  <c r="BE19" i="3"/>
  <c r="I8" i="2" s="1"/>
  <c r="BC19" i="3"/>
  <c r="G8" i="2" s="1"/>
  <c r="C19" i="3"/>
  <c r="BE9" i="3"/>
  <c r="BD9" i="3"/>
  <c r="BC9" i="3"/>
  <c r="BB9" i="3"/>
  <c r="G9" i="3"/>
  <c r="BA9" i="3" s="1"/>
  <c r="BE8" i="3"/>
  <c r="BD8" i="3"/>
  <c r="BD10" i="3" s="1"/>
  <c r="H7" i="2" s="1"/>
  <c r="BC8" i="3"/>
  <c r="BB8" i="3"/>
  <c r="BB10" i="3" s="1"/>
  <c r="F7" i="2" s="1"/>
  <c r="G8" i="3"/>
  <c r="BA8" i="3" s="1"/>
  <c r="B7" i="2"/>
  <c r="A7" i="2"/>
  <c r="BE10" i="3"/>
  <c r="I7" i="2" s="1"/>
  <c r="BC10" i="3"/>
  <c r="G7" i="2" s="1"/>
  <c r="C10" i="3"/>
  <c r="C4" i="3"/>
  <c r="F3" i="3"/>
  <c r="C3" i="3"/>
  <c r="C2" i="2"/>
  <c r="C1" i="2"/>
  <c r="F31" i="1"/>
  <c r="G8" i="1"/>
  <c r="BA30" i="3" l="1"/>
  <c r="E11" i="2" s="1"/>
  <c r="BA34" i="3"/>
  <c r="E12" i="2" s="1"/>
  <c r="BD34" i="3"/>
  <c r="H12" i="2" s="1"/>
  <c r="I15" i="2"/>
  <c r="C20" i="1" s="1"/>
  <c r="BD30" i="3"/>
  <c r="H11" i="2" s="1"/>
  <c r="H15" i="2" s="1"/>
  <c r="C15" i="1" s="1"/>
  <c r="G15" i="2"/>
  <c r="C14" i="1" s="1"/>
  <c r="BA10" i="3"/>
  <c r="E7" i="2" s="1"/>
  <c r="E15" i="2" s="1"/>
  <c r="BB38" i="3"/>
  <c r="BB24" i="3"/>
  <c r="BB25" i="3" s="1"/>
  <c r="F10" i="2" s="1"/>
  <c r="BB27" i="3"/>
  <c r="BB30" i="3" s="1"/>
  <c r="F11" i="2" s="1"/>
  <c r="G10" i="3"/>
  <c r="G19" i="3"/>
  <c r="G22" i="3"/>
  <c r="F15" i="2" l="1"/>
  <c r="C17" i="1" s="1"/>
  <c r="C16" i="1"/>
  <c r="C18" i="1" l="1"/>
  <c r="C21" i="1" s="1"/>
  <c r="G22" i="1" l="1"/>
  <c r="C22" i="1" s="1"/>
  <c r="F32" i="1" s="1"/>
  <c r="F33" i="1" s="1"/>
  <c r="F34" i="1" s="1"/>
  <c r="G21" i="1" l="1"/>
</calcChain>
</file>

<file path=xl/sharedStrings.xml><?xml version="1.0" encoding="utf-8"?>
<sst xmlns="http://schemas.openxmlformats.org/spreadsheetml/2006/main" count="462" uniqueCount="280">
  <si>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</si>
  <si>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</si>
  <si>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</si>
  <si>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</si>
  <si>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</si>
  <si>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</si>
  <si>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</si>
  <si>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</si>
  <si>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</si>
  <si>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</si>
  <si>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</si>
  <si>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</si>
  <si>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</si>
  <si>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</si>
  <si>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</si>
  <si>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</si>
  <si>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</si>
  <si>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</si>
  <si>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</si>
  <si>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</si>
  <si>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</si>
  <si>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</si>
  <si>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</si>
  <si>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</si>
  <si>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</si>
  <si>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</si>
  <si>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</si>
  <si>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</si>
  <si>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</si>
  <si>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</si>
  <si>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</si>
  <si>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</si>
  <si>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</si>
  <si>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</si>
  <si>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</si>
  <si>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</si>
  <si>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</si>
  <si>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</si>
  <si>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</si>
  <si>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</si>
  <si>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</si>
  <si>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</si>
  <si>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</si>
  <si>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</si>
  <si>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</si>
  <si>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</si>
  <si>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</si>
  <si>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</si>
  <si>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</si>
  <si>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</si>
  <si>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</si>
  <si>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</si>
  <si>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</si>
  <si>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</si>
  <si>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</si>
  <si>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</si>
  <si>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</si>
  <si>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</si>
  <si>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</si>
  <si>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</si>
  <si>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</si>
  <si>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</si>
  <si>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</si>
  <si>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</si>
  <si>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</si>
  <si>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</si>
  <si>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</si>
  <si>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61</t>
  </si>
  <si>
    <t>Upravy povrchů vnitřní</t>
  </si>
  <si>
    <t>611 42-1431.R00</t>
  </si>
  <si>
    <t xml:space="preserve">Oprava váp.omítek stropů do 50% plochy - štukových </t>
  </si>
  <si>
    <t>m2</t>
  </si>
  <si>
    <t>612 42-1431.R00</t>
  </si>
  <si>
    <t xml:space="preserve">Oprava vápen.omítek stěn do 50 % pl. - štukových </t>
  </si>
  <si>
    <t>97</t>
  </si>
  <si>
    <t>Prorážení otvorů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</si>
  <si>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</si>
  <si>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</si>
  <si>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</si>
  <si>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</si>
  <si>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</si>
  <si>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</si>
  <si>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</si>
  <si>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</si>
  <si>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</si>
  <si>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</si>
  <si>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</si>
  <si>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</si>
  <si>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</si>
  <si>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</si>
  <si>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</si>
  <si>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99</t>
  </si>
  <si>
    <t>Staveništní přesun hmot</t>
  </si>
  <si>
    <t>999 28-1111.R00</t>
  </si>
  <si>
    <t xml:space="preserve">Přesun hmot pro opravy a údržbu do výšky 25 m </t>
  </si>
  <si>
    <t>732</t>
  </si>
  <si>
    <t>Předávací stanice</t>
  </si>
  <si>
    <t xml:space="preserve">Náklady dle přílohy -díl 410 </t>
  </si>
  <si>
    <t>kpl</t>
  </si>
  <si>
    <t>776</t>
  </si>
  <si>
    <t>Podlahy povlakové</t>
  </si>
  <si>
    <t>776 10-1115.R00</t>
  </si>
  <si>
    <t>Vyrovnání podkladů samonivelační hmotou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</si>
  <si>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</si>
  <si>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</si>
  <si>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</si>
  <si>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</si>
  <si>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</si>
  <si>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</si>
  <si>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</si>
  <si>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Nátěrový systém proprům.podlahy vč.výztuž pásky </t>
  </si>
  <si>
    <t>998 77-7201.R00</t>
  </si>
  <si>
    <t xml:space="preserve">Přesun hmot pro podlahy syntetické, výšky do 6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</si>
  <si>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</si>
  <si>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</si>
  <si>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</si>
  <si>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</si>
  <si>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</si>
  <si>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</si>
  <si>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Boukalová Jarmila</t>
  </si>
  <si>
    <t>SO 057 Krizové centrum</t>
  </si>
  <si>
    <t>Sníž.energet.náročnosti pro vytápění věznice říbram</t>
  </si>
  <si>
    <t>Boukalová</t>
  </si>
  <si>
    <t>říjen 2011</t>
  </si>
  <si>
    <t>,</t>
  </si>
  <si>
    <t>732 Předávací stanice</t>
  </si>
  <si>
    <t>celkem za</t>
  </si>
  <si>
    <t>Stavební přípomoce</t>
  </si>
  <si>
    <t>Pomocné ocelové konstrukce</t>
  </si>
  <si>
    <t xml:space="preserve">Tlakové zkoušky potrubí </t>
  </si>
  <si>
    <t>m</t>
  </si>
  <si>
    <t>Tepelná izolace potrubí a kolen z polyetylenu tl. 25 mm do DN 25</t>
  </si>
  <si>
    <t>Nátěry potrubí syntetické základní s 1x email. do DN 25</t>
  </si>
  <si>
    <t>Nátěry potrubí syntetické základní do DN 25</t>
  </si>
  <si>
    <t xml:space="preserve">Jímky pro tlakové a teplotní odběry </t>
  </si>
  <si>
    <t>734 114</t>
  </si>
  <si>
    <t>ks</t>
  </si>
  <si>
    <t>Tlakoměr diferenciální, roz. 0-100 kPa včetně návarků</t>
  </si>
  <si>
    <t>734 113</t>
  </si>
  <si>
    <t>Teploměr kruhový s jímkou, G 3/8", rozsah 0-120 °C</t>
  </si>
  <si>
    <t xml:space="preserve">Tlakoměr kruhový, rozsah 0-6 bar </t>
  </si>
  <si>
    <t>734 111</t>
  </si>
  <si>
    <t>Vyvažovací regulační ventil s přednastavením a vypouštěním G 3/4"</t>
  </si>
  <si>
    <t>Zpětný ventil G 3/4"</t>
  </si>
  <si>
    <t>734 109</t>
  </si>
  <si>
    <t>G 1“</t>
  </si>
  <si>
    <t>734 108</t>
  </si>
  <si>
    <t>734 107</t>
  </si>
  <si>
    <t>734 106</t>
  </si>
  <si>
    <t>Kulový kohout G 3/4“</t>
  </si>
  <si>
    <t>734 105</t>
  </si>
  <si>
    <t>Odvzdušňovací kulový kohout G 3/8“</t>
  </si>
  <si>
    <t>734 104</t>
  </si>
  <si>
    <t>Vypouštěcí a odvzdušňovací kulový kohout G 1/2“</t>
  </si>
  <si>
    <t>734 103</t>
  </si>
  <si>
    <t>734 102</t>
  </si>
  <si>
    <t>včetně kapiláry do přívodního potrubí a návarku 1/4“,</t>
  </si>
  <si>
    <t>Regulátor diferenčního tlaku plynule nastavitelný, montáž do zpětného potrubí,</t>
  </si>
  <si>
    <t>734 101</t>
  </si>
  <si>
    <t>Uzavírací ventil s lineární škrticí charakteristikou  - armatury na vstupu do PS, DN25</t>
  </si>
  <si>
    <t>Závěsy na potrubí, konzole, objímky</t>
  </si>
  <si>
    <t>Odvzdušňovací nádoby DN 50</t>
  </si>
  <si>
    <t>733 103</t>
  </si>
  <si>
    <t>Orientační štítky na potrubí</t>
  </si>
  <si>
    <t>733 102</t>
  </si>
  <si>
    <t xml:space="preserve">   ve spojích svařovaných do DN 25</t>
  </si>
  <si>
    <t>733 101</t>
  </si>
  <si>
    <t>Potrubí z ocelových trubek závitových v kotelnách a strojovnách</t>
  </si>
  <si>
    <t>732 103</t>
  </si>
  <si>
    <t>Čerpadlo třístupňové DN25/6, G = 0,86 m3/h, el. 230 V</t>
  </si>
  <si>
    <t>se schopností regulovat až po úplné uzavření, PN 25, DN 20</t>
  </si>
  <si>
    <t>Filtr závitový s výměnnou vložkou G 1“</t>
  </si>
  <si>
    <t xml:space="preserve">Doplňkové konstrukce z ocelového válc. materiálu včetně nátěrů, </t>
  </si>
  <si>
    <t>733 104</t>
  </si>
  <si>
    <t>733 105</t>
  </si>
  <si>
    <t>SO  057 Krizové centrum</t>
  </si>
  <si>
    <t>734 110</t>
  </si>
  <si>
    <t>734112</t>
  </si>
  <si>
    <t>783 101</t>
  </si>
  <si>
    <t>783 102</t>
  </si>
  <si>
    <t>M36 Měření a regulace</t>
  </si>
  <si>
    <t>Vypracování výrobní dokumentace M + R</t>
  </si>
  <si>
    <t>360 50</t>
  </si>
  <si>
    <t>Revize včetně revizní zprávy</t>
  </si>
  <si>
    <t>360 49</t>
  </si>
  <si>
    <t>Seřízení ma uvedení do provozu</t>
  </si>
  <si>
    <t>360 48</t>
  </si>
  <si>
    <t>Vypracování SW podstanice</t>
  </si>
  <si>
    <t>360 47</t>
  </si>
  <si>
    <t>Převodník metalika-optika</t>
  </si>
  <si>
    <t>360 46</t>
  </si>
  <si>
    <t>Ovládací panel pro montáž na čelní desku rozváděče</t>
  </si>
  <si>
    <t>360 45</t>
  </si>
  <si>
    <t xml:space="preserve"> Nástěnná rozváděčová skříňka, šířka 800, výška 1000, hloubka 260 mm, přívod a vývody horem,včetně jističů,relé,motorových spouštěčů, stykačů, prodrátování,  svorek, přepínačů, signálek a pod, </t>
  </si>
  <si>
    <t>360 43</t>
  </si>
  <si>
    <t xml:space="preserve">  </t>
  </si>
  <si>
    <t>360 42</t>
  </si>
  <si>
    <t>Vodič CYA 6 mm2, žlutozelený</t>
  </si>
  <si>
    <t>360 41</t>
  </si>
  <si>
    <t>Ukončení kabelů smršťovací záklopkou</t>
  </si>
  <si>
    <t>360 40</t>
  </si>
  <si>
    <t>360 39</t>
  </si>
  <si>
    <t>Krabice se svorkama  na povrch (Acidur)</t>
  </si>
  <si>
    <t>360 38</t>
  </si>
  <si>
    <t>kg</t>
  </si>
  <si>
    <t>Materiál úhelník 35x35x3</t>
  </si>
  <si>
    <t>360 37</t>
  </si>
  <si>
    <t>360 36</t>
  </si>
  <si>
    <t>Kotevní destička</t>
  </si>
  <si>
    <t>360 35</t>
  </si>
  <si>
    <t>360 34</t>
  </si>
  <si>
    <t>Žlab MARS 125x50 včetně kolen, podpěr a vík</t>
  </si>
  <si>
    <t>360 33</t>
  </si>
  <si>
    <t>360 32</t>
  </si>
  <si>
    <t>Žlab MARS 62x50 včetně kolen, podpěr a vík</t>
  </si>
  <si>
    <t>360 31</t>
  </si>
  <si>
    <t>360 30</t>
  </si>
  <si>
    <t>Kabel LAM TWIN 4x2x0,5 pevně uložený</t>
  </si>
  <si>
    <t>360 29</t>
  </si>
  <si>
    <t>360 28</t>
  </si>
  <si>
    <t>Kabel CYKY 5J x 1, 5 pevně uložený</t>
  </si>
  <si>
    <t>360 27</t>
  </si>
  <si>
    <t>360 26</t>
  </si>
  <si>
    <t>Kabel CYKY 3J x 1, 5 pevně uložený</t>
  </si>
  <si>
    <t>360 25</t>
  </si>
  <si>
    <t>360 24</t>
  </si>
  <si>
    <t>Kabel JYSTY 2P x 0,8 pevně uložený</t>
  </si>
  <si>
    <t>360 23</t>
  </si>
  <si>
    <t>KABELY A KONSTRUKCE VČETNĚ NÁTĚRŮ</t>
  </si>
  <si>
    <t xml:space="preserve">Jednopólový vypínač pro nástěnnou montáž, IP44 </t>
  </si>
  <si>
    <t>360 22</t>
  </si>
  <si>
    <t>Zářivkové svítidlo, 2x36W, přisazené, IP54</t>
  </si>
  <si>
    <t>360 21</t>
  </si>
  <si>
    <t>360 20</t>
  </si>
  <si>
    <t>360 19</t>
  </si>
  <si>
    <t>360 18</t>
  </si>
  <si>
    <t>360 17</t>
  </si>
  <si>
    <t>360 16</t>
  </si>
  <si>
    <t>360 15</t>
  </si>
  <si>
    <t>360 14</t>
  </si>
  <si>
    <t>360 13</t>
  </si>
  <si>
    <t>360 12</t>
  </si>
  <si>
    <t>12</t>
  </si>
  <si>
    <t>360 11</t>
  </si>
  <si>
    <t>11</t>
  </si>
  <si>
    <t>360 10</t>
  </si>
  <si>
    <t>10</t>
  </si>
  <si>
    <t>360 09</t>
  </si>
  <si>
    <t>9</t>
  </si>
  <si>
    <t>360 08</t>
  </si>
  <si>
    <t>8</t>
  </si>
  <si>
    <t>360 07</t>
  </si>
  <si>
    <t>7</t>
  </si>
  <si>
    <t xml:space="preserve">Průchodka </t>
  </si>
  <si>
    <t>360 06</t>
  </si>
  <si>
    <t>6</t>
  </si>
  <si>
    <t>360,05</t>
  </si>
  <si>
    <t>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</si>
  <si>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</si>
  <si>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</si>
  <si>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</si>
  <si>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</si>
  <si>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</si>
  <si>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</si>
  <si>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</si>
  <si>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</si>
  <si>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Čidlo teploty tyčové , 92/1-2x,93/1,94/1,95/1,96/3,97/1</t>
  </si>
  <si>
    <t>Prostorový snímač teploty ,93/,97/4,</t>
  </si>
  <si>
    <t>Stonkový termostat, 30 až 90 st.C, 97/2-3x</t>
  </si>
  <si>
    <t>Snímač tlaku , 0-10V, 0-6B,92/2,</t>
  </si>
  <si>
    <t>Snímač zaplavení včetně elektrod, 97/3</t>
  </si>
  <si>
    <t>Havarijní ventil s elektrohydraulickým uzávěrem, DN 25, PN25, pohon 230V,50 Hz, 97/5</t>
  </si>
  <si>
    <t>ROZVÁDĚČ RA-057</t>
  </si>
  <si>
    <t>Podstanice řídícího systému pro  AI=15,DI=15, AO=7, DO=10</t>
  </si>
  <si>
    <t>SOFTWARE objektu 057</t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</si>
  <si>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kv=1,0m3/hod, PN16,pohon 24V, 0-10V, 93/3,94/3,95/3,</t>
    </r>
  </si>
  <si>
    <r>
      <t xml:space="preserve">Přímý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kv=2,5m3/hod, PN16,pohon 24V, 0-10V, 96/2,</t>
    </r>
  </si>
  <si>
    <t>M36</t>
  </si>
  <si>
    <t>Měření a regulace</t>
  </si>
  <si>
    <t>Náklady dle přílohy -díl 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</si>
</sst>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#,##0.00_ ;[Red]\-#,##0.00\ "/>
    <numFmt numFmtId="166" formatCode="#,##0_ ;[Red]\-#,##0\ "/>
  </numFmts>
  <fonts count="3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10"/>
      <name val="Arial"/>
      <charset val="238"/>
    </font>
    <font>
      <sz val="8"/>
      <name val="Arial"/>
      <family val="2"/>
    </font>
    <font>
      <b/>
      <i/>
      <sz val="10"/>
      <name val="Arial"/>
      <family val="2"/>
    </font>
    <font>
      <sz val="8"/>
      <name val="Arial CE"/>
      <charset val="238"/>
    </font>
    <font>
      <sz val="10"/>
      <name val="Arial"/>
      <family val="2"/>
      <charset val="238"/>
    </font>
    <font>
      <i/>
      <sz val="8"/>
      <name val="Arial CE"/>
      <charset val="238"/>
    </font>
    <font>
      <b/>
      <i/>
      <sz val="10"/>
      <name val="Arial CE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9" fillId="0" borderId="0"/>
    <xf numFmtId="0" fontId="22" fillId="0" borderId="0"/>
    <xf numFmtId="0" fontId="26" fillId="0" borderId="0"/>
    <xf numFmtId="0" fontId="20" fillId="0" borderId="0"/>
  </cellStyleXfs>
  <cellXfs count="24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4" fontId="21" fillId="0" borderId="60" xfId="1" applyNumberFormat="1" applyFont="1" applyBorder="1"/>
    <xf numFmtId="2" fontId="17" fillId="0" borderId="58" xfId="1" applyNumberFormat="1" applyFont="1" applyBorder="1"/>
    <xf numFmtId="2" fontId="23" fillId="0" borderId="60" xfId="2" applyNumberFormat="1" applyFont="1" applyBorder="1" applyAlignment="1">
      <alignment horizontal="center"/>
    </xf>
    <xf numFmtId="2" fontId="24" fillId="0" borderId="60" xfId="2" applyNumberFormat="1" applyFont="1" applyBorder="1" applyAlignment="1">
      <alignment horizontal="left" indent="1"/>
    </xf>
    <xf numFmtId="49" fontId="21" fillId="0" borderId="60" xfId="1" applyNumberFormat="1" applyFont="1" applyFill="1" applyBorder="1" applyAlignment="1">
      <alignment horizontal="right"/>
    </xf>
    <xf numFmtId="0" fontId="9" fillId="0" borderId="20" xfId="1" applyBorder="1"/>
    <xf numFmtId="49" fontId="25" fillId="0" borderId="53" xfId="1" applyNumberFormat="1" applyFont="1" applyFill="1" applyBorder="1" applyAlignment="1">
      <alignment horizontal="right"/>
    </xf>
    <xf numFmtId="3" fontId="17" fillId="0" borderId="53" xfId="1" applyNumberFormat="1" applyFont="1" applyBorder="1"/>
    <xf numFmtId="0" fontId="8" fillId="0" borderId="53" xfId="1" applyFont="1" applyBorder="1" applyAlignment="1">
      <alignment horizontal="center"/>
    </xf>
    <xf numFmtId="2" fontId="17" fillId="0" borderId="0" xfId="1" applyNumberFormat="1" applyFont="1"/>
    <xf numFmtId="0" fontId="21" fillId="0" borderId="0" xfId="1" applyFont="1"/>
    <xf numFmtId="2" fontId="17" fillId="0" borderId="6" xfId="1" applyNumberFormat="1" applyFont="1" applyFill="1" applyBorder="1" applyAlignment="1">
      <alignment horizontal="right"/>
    </xf>
    <xf numFmtId="4" fontId="25" fillId="0" borderId="6" xfId="1" applyNumberFormat="1" applyFont="1" applyFill="1" applyBorder="1" applyAlignment="1">
      <alignment horizontal="right"/>
    </xf>
    <xf numFmtId="49" fontId="27" fillId="0" borderId="53" xfId="1" applyNumberFormat="1" applyFont="1" applyFill="1" applyBorder="1" applyAlignment="1">
      <alignment horizontal="right"/>
    </xf>
    <xf numFmtId="0" fontId="25" fillId="0" borderId="53" xfId="1" applyFont="1" applyFill="1" applyBorder="1" applyAlignment="1">
      <alignment horizontal="center"/>
    </xf>
    <xf numFmtId="2" fontId="25" fillId="0" borderId="6" xfId="1" applyNumberFormat="1" applyFont="1" applyFill="1" applyBorder="1" applyAlignment="1">
      <alignment horizontal="right"/>
    </xf>
    <xf numFmtId="0" fontId="25" fillId="0" borderId="6" xfId="1" applyNumberFormat="1" applyFont="1" applyFill="1" applyBorder="1" applyAlignment="1">
      <alignment horizontal="right"/>
    </xf>
    <xf numFmtId="0" fontId="23" fillId="0" borderId="13" xfId="2" applyFont="1" applyBorder="1" applyAlignment="1">
      <alignment horizontal="left" indent="1"/>
    </xf>
    <xf numFmtId="0" fontId="23" fillId="0" borderId="53" xfId="2" applyFont="1" applyBorder="1" applyAlignment="1">
      <alignment horizontal="center"/>
    </xf>
    <xf numFmtId="0" fontId="23" fillId="0" borderId="53" xfId="2" applyNumberFormat="1" applyFont="1" applyBorder="1" applyAlignment="1">
      <alignment horizontal="left" wrapText="1" indent="1"/>
    </xf>
    <xf numFmtId="0" fontId="23" fillId="0" borderId="53" xfId="2" applyFont="1" applyBorder="1" applyAlignment="1">
      <alignment horizontal="left" indent="1"/>
    </xf>
    <xf numFmtId="0" fontId="23" fillId="0" borderId="53" xfId="2" applyFont="1" applyBorder="1" applyAlignment="1"/>
    <xf numFmtId="0" fontId="23" fillId="0" borderId="53" xfId="2" applyFont="1" applyFill="1" applyBorder="1" applyAlignment="1">
      <alignment horizontal="left" indent="1"/>
    </xf>
    <xf numFmtId="0" fontId="23" fillId="0" borderId="53" xfId="2" applyNumberFormat="1" applyFont="1" applyBorder="1" applyAlignment="1">
      <alignment horizontal="center" wrapText="1"/>
    </xf>
    <xf numFmtId="0" fontId="28" fillId="0" borderId="0" xfId="1" applyFont="1"/>
    <xf numFmtId="4" fontId="28" fillId="0" borderId="60" xfId="1" applyNumberFormat="1" applyFont="1" applyBorder="1"/>
    <xf numFmtId="0" fontId="29" fillId="0" borderId="60" xfId="1" applyFont="1" applyBorder="1"/>
    <xf numFmtId="0" fontId="29" fillId="0" borderId="60" xfId="1" applyFont="1" applyBorder="1" applyAlignment="1">
      <alignment horizontal="right"/>
    </xf>
    <xf numFmtId="0" fontId="28" fillId="0" borderId="60" xfId="1" applyFont="1" applyBorder="1"/>
    <xf numFmtId="4" fontId="25" fillId="0" borderId="53" xfId="1" applyNumberFormat="1" applyFont="1" applyFill="1" applyBorder="1"/>
    <xf numFmtId="166" fontId="30" fillId="0" borderId="53" xfId="0" applyNumberFormat="1" applyFont="1" applyBorder="1" applyAlignment="1">
      <alignment vertical="center"/>
    </xf>
    <xf numFmtId="0" fontId="30" fillId="0" borderId="53" xfId="0" applyFont="1" applyBorder="1" applyAlignment="1">
      <alignment horizontal="center" vertical="center"/>
    </xf>
    <xf numFmtId="0" fontId="30" fillId="0" borderId="53" xfId="1" applyFont="1" applyBorder="1" applyAlignment="1">
      <alignment horizontal="center"/>
    </xf>
    <xf numFmtId="0" fontId="30" fillId="0" borderId="53" xfId="1" applyFont="1" applyBorder="1"/>
    <xf numFmtId="0" fontId="25" fillId="0" borderId="53" xfId="1" applyFont="1" applyBorder="1" applyAlignment="1">
      <alignment horizontal="center"/>
    </xf>
    <xf numFmtId="0" fontId="25" fillId="0" borderId="53" xfId="1" applyFont="1" applyBorder="1"/>
    <xf numFmtId="165" fontId="3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wrapText="1"/>
    </xf>
    <xf numFmtId="0" fontId="17" fillId="0" borderId="53" xfId="1" applyFont="1" applyBorder="1" applyAlignment="1">
      <alignment horizontal="center"/>
    </xf>
    <xf numFmtId="0" fontId="17" fillId="0" borderId="53" xfId="1" applyFont="1" applyBorder="1"/>
    <xf numFmtId="0" fontId="31" fillId="0" borderId="0" xfId="0" applyFont="1" applyAlignment="1">
      <alignment horizontal="left" vertical="center" wrapText="1"/>
    </xf>
    <xf numFmtId="3" fontId="17" fillId="0" borderId="53" xfId="1" applyNumberFormat="1" applyFont="1" applyBorder="1" applyAlignment="1">
      <alignment horizontal="center"/>
    </xf>
    <xf numFmtId="4" fontId="25" fillId="0" borderId="53" xfId="1" applyNumberFormat="1" applyFont="1" applyFill="1" applyBorder="1" applyAlignment="1">
      <alignment vertical="center"/>
    </xf>
    <xf numFmtId="0" fontId="17" fillId="0" borderId="53" xfId="1" applyFont="1" applyBorder="1" applyAlignment="1">
      <alignment horizontal="center" vertical="center"/>
    </xf>
    <xf numFmtId="0" fontId="17" fillId="0" borderId="53" xfId="1" applyFont="1" applyBorder="1" applyAlignment="1">
      <alignment vertical="center"/>
    </xf>
    <xf numFmtId="49" fontId="8" fillId="0" borderId="53" xfId="1" applyNumberFormat="1" applyFont="1" applyFill="1" applyBorder="1" applyAlignment="1">
      <alignment horizontal="center"/>
    </xf>
    <xf numFmtId="0" fontId="8" fillId="0" borderId="53" xfId="1" applyFont="1" applyFill="1" applyBorder="1" applyAlignment="1">
      <alignment horizontal="center"/>
    </xf>
    <xf numFmtId="49" fontId="25" fillId="0" borderId="53" xfId="1" applyNumberFormat="1" applyFont="1" applyFill="1" applyBorder="1" applyAlignment="1">
      <alignment horizontal="center"/>
    </xf>
    <xf numFmtId="0" fontId="9" fillId="0" borderId="6" xfId="1" applyNumberFormat="1" applyFill="1" applyBorder="1" applyAlignment="1">
      <alignment horizontal="right"/>
    </xf>
    <xf numFmtId="0" fontId="9" fillId="0" borderId="61" xfId="1" applyFill="1" applyBorder="1" applyAlignment="1">
      <alignment horizontal="center"/>
    </xf>
    <xf numFmtId="0" fontId="5" fillId="0" borderId="13" xfId="1" applyFont="1" applyFill="1" applyBorder="1"/>
    <xf numFmtId="0" fontId="30" fillId="0" borderId="13" xfId="0" applyFont="1" applyBorder="1" applyAlignment="1">
      <alignment horizontal="left" vertical="center" wrapText="1"/>
    </xf>
    <xf numFmtId="0" fontId="29" fillId="0" borderId="19" xfId="1" applyFont="1" applyBorder="1" applyAlignment="1">
      <alignment horizontal="left"/>
    </xf>
    <xf numFmtId="165" fontId="30" fillId="0" borderId="6" xfId="0" applyNumberFormat="1" applyFont="1" applyBorder="1" applyAlignment="1">
      <alignment vertical="center"/>
    </xf>
    <xf numFmtId="0" fontId="29" fillId="0" borderId="58" xfId="1" applyFont="1" applyBorder="1"/>
    <xf numFmtId="0" fontId="9" fillId="0" borderId="61" xfId="1" applyFill="1" applyBorder="1"/>
    <xf numFmtId="4" fontId="17" fillId="0" borderId="53" xfId="1" applyNumberFormat="1" applyFont="1" applyBorder="1"/>
    <xf numFmtId="0" fontId="17" fillId="0" borderId="0" xfId="1" applyFont="1"/>
    <xf numFmtId="0" fontId="21" fillId="0" borderId="60" xfId="1" applyFon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5">
    <cellStyle name="Normální" xfId="0" builtinId="0"/>
    <cellStyle name="Normální 2" xfId="4"/>
    <cellStyle name="Normální 3" xfId="3"/>
    <cellStyle name="Normální 4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24</xdr:row>
      <xdr:rowOff>0</xdr:rowOff>
    </xdr:from>
    <xdr:to>
      <xdr:col>5</xdr:col>
      <xdr:colOff>552450</xdr:colOff>
      <xdr:row>24</xdr:row>
      <xdr:rowOff>0</xdr:rowOff>
    </xdr:to>
    <xdr:sp macro="" textlink="">
      <xdr:nvSpPr>
        <xdr:cNvPr id="2" name="Line 21"/>
        <xdr:cNvSpPr>
          <a:spLocks noChangeShapeType="1"/>
        </xdr:cNvSpPr>
      </xdr:nvSpPr>
      <xdr:spPr bwMode="auto">
        <a:xfrm>
          <a:off x="3276600" y="38862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24</xdr:row>
      <xdr:rowOff>0</xdr:rowOff>
    </xdr:from>
    <xdr:to>
      <xdr:col>5</xdr:col>
      <xdr:colOff>542925</xdr:colOff>
      <xdr:row>24</xdr:row>
      <xdr:rowOff>0</xdr:rowOff>
    </xdr:to>
    <xdr:sp macro="" textlink="">
      <xdr:nvSpPr>
        <xdr:cNvPr id="3" name="Line 22"/>
        <xdr:cNvSpPr>
          <a:spLocks noChangeShapeType="1"/>
        </xdr:cNvSpPr>
      </xdr:nvSpPr>
      <xdr:spPr bwMode="auto">
        <a:xfrm>
          <a:off x="3267075" y="38862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26</xdr:row>
      <xdr:rowOff>0</xdr:rowOff>
    </xdr:from>
    <xdr:to>
      <xdr:col>5</xdr:col>
      <xdr:colOff>552450</xdr:colOff>
      <xdr:row>26</xdr:row>
      <xdr:rowOff>0</xdr:rowOff>
    </xdr:to>
    <xdr:sp macro="" textlink="">
      <xdr:nvSpPr>
        <xdr:cNvPr id="4" name="Line 33"/>
        <xdr:cNvSpPr>
          <a:spLocks noChangeShapeType="1"/>
        </xdr:cNvSpPr>
      </xdr:nvSpPr>
      <xdr:spPr bwMode="auto">
        <a:xfrm>
          <a:off x="3276600" y="42100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26</xdr:row>
      <xdr:rowOff>0</xdr:rowOff>
    </xdr:from>
    <xdr:to>
      <xdr:col>5</xdr:col>
      <xdr:colOff>542925</xdr:colOff>
      <xdr:row>26</xdr:row>
      <xdr:rowOff>0</xdr:rowOff>
    </xdr:to>
    <xdr:sp macro="" textlink="">
      <xdr:nvSpPr>
        <xdr:cNvPr id="5" name="Line 34"/>
        <xdr:cNvSpPr>
          <a:spLocks noChangeShapeType="1"/>
        </xdr:cNvSpPr>
      </xdr:nvSpPr>
      <xdr:spPr bwMode="auto">
        <a:xfrm>
          <a:off x="3267075" y="42100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25</xdr:row>
      <xdr:rowOff>0</xdr:rowOff>
    </xdr:from>
    <xdr:to>
      <xdr:col>5</xdr:col>
      <xdr:colOff>552450</xdr:colOff>
      <xdr:row>25</xdr:row>
      <xdr:rowOff>0</xdr:rowOff>
    </xdr:to>
    <xdr:sp macro="" textlink="">
      <xdr:nvSpPr>
        <xdr:cNvPr id="6" name="Line 83"/>
        <xdr:cNvSpPr>
          <a:spLocks noChangeShapeType="1"/>
        </xdr:cNvSpPr>
      </xdr:nvSpPr>
      <xdr:spPr bwMode="auto">
        <a:xfrm>
          <a:off x="3276600" y="404812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25</xdr:row>
      <xdr:rowOff>0</xdr:rowOff>
    </xdr:from>
    <xdr:to>
      <xdr:col>5</xdr:col>
      <xdr:colOff>542925</xdr:colOff>
      <xdr:row>25</xdr:row>
      <xdr:rowOff>0</xdr:rowOff>
    </xdr:to>
    <xdr:sp macro="" textlink="">
      <xdr:nvSpPr>
        <xdr:cNvPr id="7" name="Line 84"/>
        <xdr:cNvSpPr>
          <a:spLocks noChangeShapeType="1"/>
        </xdr:cNvSpPr>
      </xdr:nvSpPr>
      <xdr:spPr bwMode="auto">
        <a:xfrm>
          <a:off x="3267075" y="404812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27</xdr:row>
      <xdr:rowOff>0</xdr:rowOff>
    </xdr:from>
    <xdr:to>
      <xdr:col>5</xdr:col>
      <xdr:colOff>552450</xdr:colOff>
      <xdr:row>27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3276600" y="437197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27</xdr:row>
      <xdr:rowOff>0</xdr:rowOff>
    </xdr:from>
    <xdr:to>
      <xdr:col>5</xdr:col>
      <xdr:colOff>542925</xdr:colOff>
      <xdr:row>27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3267075" y="437197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25</xdr:row>
      <xdr:rowOff>0</xdr:rowOff>
    </xdr:from>
    <xdr:to>
      <xdr:col>5</xdr:col>
      <xdr:colOff>552450</xdr:colOff>
      <xdr:row>25</xdr:row>
      <xdr:rowOff>0</xdr:rowOff>
    </xdr:to>
    <xdr:sp macro="" textlink="">
      <xdr:nvSpPr>
        <xdr:cNvPr id="10" name="Line 89"/>
        <xdr:cNvSpPr>
          <a:spLocks noChangeShapeType="1"/>
        </xdr:cNvSpPr>
      </xdr:nvSpPr>
      <xdr:spPr bwMode="auto">
        <a:xfrm>
          <a:off x="5867400" y="22594252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25</xdr:row>
      <xdr:rowOff>0</xdr:rowOff>
    </xdr:from>
    <xdr:to>
      <xdr:col>5</xdr:col>
      <xdr:colOff>542925</xdr:colOff>
      <xdr:row>25</xdr:row>
      <xdr:rowOff>0</xdr:rowOff>
    </xdr:to>
    <xdr:sp macro="" textlink="">
      <xdr:nvSpPr>
        <xdr:cNvPr id="11" name="Line 90"/>
        <xdr:cNvSpPr>
          <a:spLocks noChangeShapeType="1"/>
        </xdr:cNvSpPr>
      </xdr:nvSpPr>
      <xdr:spPr bwMode="auto">
        <a:xfrm>
          <a:off x="5857875" y="22594252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22%20Gar&#225;&#382;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21%20ubytovna%20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0%20Sklad%20CH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37%20n&#225;v&#353;t&#283;vn&#237;%20d&#367;m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4%20OVK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48%20Str&#225;&#382;n&#237;%20stanovi&#353;t&#2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2">
          <cell r="H22">
            <v>17878.528296000004</v>
          </cell>
        </row>
      </sheetData>
      <sheetData sheetId="2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410 PS"/>
    </sheetNames>
    <sheetDataSet>
      <sheetData sheetId="0">
        <row r="4">
          <cell r="C4" t="str">
            <v>SO 022 Garáže</v>
          </cell>
        </row>
        <row r="6">
          <cell r="C6" t="str">
            <v>Sniž.energet.náročnosti pro vytápění věznice Příbram</v>
          </cell>
        </row>
        <row r="7">
          <cell r="G7">
            <v>0</v>
          </cell>
        </row>
      </sheetData>
      <sheetData sheetId="1">
        <row r="14">
          <cell r="E14">
            <v>12724.652999999998</v>
          </cell>
          <cell r="F14">
            <v>46678.085500000001</v>
          </cell>
          <cell r="G14">
            <v>0</v>
          </cell>
          <cell r="H14">
            <v>0</v>
          </cell>
          <cell r="I14">
            <v>0</v>
          </cell>
        </row>
        <row r="21">
          <cell r="H21">
            <v>2673.1232325000001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PS"/>
    </sheetNames>
    <sheetDataSet>
      <sheetData sheetId="0">
        <row r="4">
          <cell r="C4" t="str">
            <v>SO 021 ubytovna 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4">
          <cell r="E14">
            <v>16119.747799999999</v>
          </cell>
          <cell r="F14">
            <v>74158.354000000007</v>
          </cell>
          <cell r="G14">
            <v>0</v>
          </cell>
          <cell r="H14">
            <v>0</v>
          </cell>
          <cell r="I14">
            <v>0</v>
          </cell>
        </row>
        <row r="21">
          <cell r="H21">
            <v>4062.5145810000004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00 UT"/>
      <sheetName val="410 PS"/>
    </sheetNames>
    <sheetDataSet>
      <sheetData sheetId="0">
        <row r="4">
          <cell r="C4" t="str">
            <v>SO 010 Sklad CH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5">
          <cell r="E15">
            <v>38652.3194</v>
          </cell>
          <cell r="F15">
            <v>424633.35615000001</v>
          </cell>
          <cell r="G15">
            <v>0</v>
          </cell>
          <cell r="H15">
            <v>0</v>
          </cell>
          <cell r="I15">
            <v>0</v>
          </cell>
        </row>
        <row r="16">
          <cell r="E16">
            <v>38652.3194</v>
          </cell>
          <cell r="F16">
            <v>446233.35615000001</v>
          </cell>
          <cell r="G16">
            <v>0</v>
          </cell>
          <cell r="H16">
            <v>297200</v>
          </cell>
          <cell r="I16">
            <v>0</v>
          </cell>
        </row>
        <row r="22">
          <cell r="H22">
            <v>20847.855399749998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410 PS"/>
    </sheetNames>
    <sheetDataSet>
      <sheetData sheetId="0">
        <row r="4">
          <cell r="C4" t="str">
            <v>SO 037 Návštěvní dům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481582.94506999996</v>
          </cell>
          <cell r="F30">
            <v>1293612.3720500001</v>
          </cell>
          <cell r="G30">
            <v>0</v>
          </cell>
          <cell r="H30">
            <v>331960</v>
          </cell>
          <cell r="I30">
            <v>0</v>
          </cell>
        </row>
      </sheetData>
      <sheetData sheetId="2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014 OVKT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1299848.7133499999</v>
          </cell>
          <cell r="F30">
            <v>2289272.1837999998</v>
          </cell>
          <cell r="G30">
            <v>0</v>
          </cell>
          <cell r="H30">
            <v>340680</v>
          </cell>
          <cell r="I30">
            <v>0</v>
          </cell>
        </row>
      </sheetData>
      <sheetData sheetId="2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410 PS"/>
    </sheetNames>
    <sheetDataSet>
      <sheetData sheetId="0">
        <row r="4">
          <cell r="C4" t="str">
            <v>SO 048 Strážní stanoviště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0</v>
          </cell>
          <cell r="F30">
            <v>0</v>
          </cell>
          <cell r="G30">
            <v>0</v>
          </cell>
          <cell r="H30">
            <v>282780</v>
          </cell>
          <cell r="I30">
            <v>0</v>
          </cell>
        </row>
        <row r="31">
          <cell r="E31">
            <v>374592.13235000003</v>
          </cell>
          <cell r="F31">
            <v>567847.69689999986</v>
          </cell>
          <cell r="G31">
            <v>0</v>
          </cell>
          <cell r="H31">
            <v>302780</v>
          </cell>
          <cell r="I31">
            <v>0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6" workbookViewId="0">
      <selection activeCell="D14" sqref="D14:G1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120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121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27"/>
      <c r="D7" s="228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27"/>
      <c r="D8" s="228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29" t="s">
        <v>119</v>
      </c>
      <c r="F11" s="230"/>
      <c r="G11" s="231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 t="s">
        <v>122</v>
      </c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166" t="s">
        <v>123</v>
      </c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 x14ac:dyDescent="0.2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232"/>
      <c r="C37" s="232"/>
      <c r="D37" s="232"/>
      <c r="E37" s="232"/>
      <c r="F37" s="232"/>
      <c r="G37" s="232"/>
      <c r="H37" t="s">
        <v>4</v>
      </c>
    </row>
    <row r="38" spans="1:8" ht="12.75" customHeight="1" x14ac:dyDescent="0.2">
      <c r="A38" s="67"/>
      <c r="B38" s="232"/>
      <c r="C38" s="232"/>
      <c r="D38" s="232"/>
      <c r="E38" s="232"/>
      <c r="F38" s="232"/>
      <c r="G38" s="232"/>
      <c r="H38" t="s">
        <v>4</v>
      </c>
    </row>
    <row r="39" spans="1:8" x14ac:dyDescent="0.2">
      <c r="A39" s="67"/>
      <c r="B39" s="232"/>
      <c r="C39" s="232"/>
      <c r="D39" s="232"/>
      <c r="E39" s="232"/>
      <c r="F39" s="232"/>
      <c r="G39" s="232"/>
      <c r="H39" t="s">
        <v>4</v>
      </c>
    </row>
    <row r="40" spans="1:8" x14ac:dyDescent="0.2">
      <c r="A40" s="67"/>
      <c r="B40" s="232"/>
      <c r="C40" s="232"/>
      <c r="D40" s="232"/>
      <c r="E40" s="232"/>
      <c r="F40" s="232"/>
      <c r="G40" s="232"/>
      <c r="H40" t="s">
        <v>4</v>
      </c>
    </row>
    <row r="41" spans="1:8" x14ac:dyDescent="0.2">
      <c r="A41" s="67"/>
      <c r="B41" s="232"/>
      <c r="C41" s="232"/>
      <c r="D41" s="232"/>
      <c r="E41" s="232"/>
      <c r="F41" s="232"/>
      <c r="G41" s="232"/>
      <c r="H41" t="s">
        <v>4</v>
      </c>
    </row>
    <row r="42" spans="1:8" x14ac:dyDescent="0.2">
      <c r="A42" s="67"/>
      <c r="B42" s="232"/>
      <c r="C42" s="232"/>
      <c r="D42" s="232"/>
      <c r="E42" s="232"/>
      <c r="F42" s="232"/>
      <c r="G42" s="232"/>
      <c r="H42" t="s">
        <v>4</v>
      </c>
    </row>
    <row r="43" spans="1:8" x14ac:dyDescent="0.2">
      <c r="A43" s="67"/>
      <c r="B43" s="232"/>
      <c r="C43" s="232"/>
      <c r="D43" s="232"/>
      <c r="E43" s="232"/>
      <c r="F43" s="232"/>
      <c r="G43" s="232"/>
      <c r="H43" t="s">
        <v>4</v>
      </c>
    </row>
    <row r="44" spans="1:8" x14ac:dyDescent="0.2">
      <c r="A44" s="67"/>
      <c r="B44" s="232"/>
      <c r="C44" s="232"/>
      <c r="D44" s="232"/>
      <c r="E44" s="232"/>
      <c r="F44" s="232"/>
      <c r="G44" s="232"/>
      <c r="H44" t="s">
        <v>4</v>
      </c>
    </row>
    <row r="45" spans="1:8" ht="3" customHeight="1" x14ac:dyDescent="0.2">
      <c r="A45" s="67"/>
      <c r="B45" s="232"/>
      <c r="C45" s="232"/>
      <c r="D45" s="232"/>
      <c r="E45" s="232"/>
      <c r="F45" s="232"/>
      <c r="G45" s="232"/>
      <c r="H45" t="s">
        <v>4</v>
      </c>
    </row>
    <row r="46" spans="1:8" x14ac:dyDescent="0.2">
      <c r="B46" s="226"/>
      <c r="C46" s="226"/>
      <c r="D46" s="226"/>
      <c r="E46" s="226"/>
      <c r="F46" s="226"/>
      <c r="G46" s="226"/>
    </row>
    <row r="47" spans="1:8" x14ac:dyDescent="0.2">
      <c r="B47" s="226"/>
      <c r="C47" s="226"/>
      <c r="D47" s="226"/>
      <c r="E47" s="226"/>
      <c r="F47" s="226"/>
      <c r="G47" s="226"/>
    </row>
    <row r="48" spans="1:8" x14ac:dyDescent="0.2">
      <c r="B48" s="226"/>
      <c r="C48" s="226"/>
      <c r="D48" s="226"/>
      <c r="E48" s="226"/>
      <c r="F48" s="226"/>
      <c r="G48" s="226"/>
    </row>
    <row r="49" spans="2:7" x14ac:dyDescent="0.2">
      <c r="B49" s="226"/>
      <c r="C49" s="226"/>
      <c r="D49" s="226"/>
      <c r="E49" s="226"/>
      <c r="F49" s="226"/>
      <c r="G49" s="226"/>
    </row>
    <row r="50" spans="2:7" x14ac:dyDescent="0.2">
      <c r="B50" s="226"/>
      <c r="C50" s="226"/>
      <c r="D50" s="226"/>
      <c r="E50" s="226"/>
      <c r="F50" s="226"/>
      <c r="G50" s="226"/>
    </row>
    <row r="51" spans="2:7" x14ac:dyDescent="0.2">
      <c r="B51" s="226"/>
      <c r="C51" s="226"/>
      <c r="D51" s="226"/>
      <c r="E51" s="226"/>
      <c r="F51" s="226"/>
      <c r="G51" s="226"/>
    </row>
    <row r="52" spans="2:7" x14ac:dyDescent="0.2">
      <c r="B52" s="226"/>
      <c r="C52" s="226"/>
      <c r="D52" s="226"/>
      <c r="E52" s="226"/>
      <c r="F52" s="226"/>
      <c r="G52" s="226"/>
    </row>
    <row r="53" spans="2:7" x14ac:dyDescent="0.2">
      <c r="B53" s="226"/>
      <c r="C53" s="226"/>
      <c r="D53" s="226"/>
      <c r="E53" s="226"/>
      <c r="F53" s="226"/>
      <c r="G53" s="226"/>
    </row>
    <row r="54" spans="2:7" x14ac:dyDescent="0.2">
      <c r="B54" s="226"/>
      <c r="C54" s="226"/>
      <c r="D54" s="226"/>
      <c r="E54" s="226"/>
      <c r="F54" s="226"/>
      <c r="G54" s="226"/>
    </row>
    <row r="55" spans="2:7" x14ac:dyDescent="0.2">
      <c r="B55" s="226"/>
      <c r="C55" s="226"/>
      <c r="D55" s="226"/>
      <c r="E55" s="226"/>
      <c r="F55" s="226"/>
      <c r="G55" s="226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H20" sqref="H20:I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33" t="s">
        <v>5</v>
      </c>
      <c r="B1" s="234"/>
      <c r="C1" s="68" t="str">
        <f>CONCATENATE(cislostavby," ",nazevstavby)</f>
        <v xml:space="preserve"> Sníž.energet.náročnosti pro vytápění věznice říbram</v>
      </c>
      <c r="D1" s="69"/>
      <c r="E1" s="70"/>
      <c r="F1" s="69"/>
      <c r="G1" s="71"/>
      <c r="H1" s="72"/>
      <c r="I1" s="73"/>
    </row>
    <row r="2" spans="1:9" ht="13.5" thickBot="1" x14ac:dyDescent="0.25">
      <c r="A2" s="235" t="s">
        <v>1</v>
      </c>
      <c r="B2" s="236"/>
      <c r="C2" s="74" t="str">
        <f>CONCATENATE(cisloobjektu," ",nazevobjektu)</f>
        <v xml:space="preserve"> SO 057 Krizové centrum</v>
      </c>
      <c r="D2" s="75"/>
      <c r="E2" s="76"/>
      <c r="F2" s="75"/>
      <c r="G2" s="237"/>
      <c r="H2" s="237"/>
      <c r="I2" s="238"/>
    </row>
    <row r="3" spans="1:9" ht="13.5" thickTop="1" x14ac:dyDescent="0.2">
      <c r="F3" s="11"/>
    </row>
    <row r="4" spans="1:9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 x14ac:dyDescent="0.2">
      <c r="A7" s="162" t="str">
        <f>'100 stavební'!B7</f>
        <v>61</v>
      </c>
      <c r="B7" s="85" t="str">
        <f>'100 stavební'!C7</f>
        <v>Upravy povrchů vnitřní</v>
      </c>
      <c r="C7" s="86"/>
      <c r="D7" s="87"/>
      <c r="E7" s="163">
        <f>'100 stavební'!BA10</f>
        <v>0</v>
      </c>
      <c r="F7" s="164">
        <f>'100 stavební'!BB10</f>
        <v>0</v>
      </c>
      <c r="G7" s="164">
        <f>'100 stavební'!BC10</f>
        <v>0</v>
      </c>
      <c r="H7" s="164">
        <f>'100 stavební'!BD10</f>
        <v>0</v>
      </c>
      <c r="I7" s="165">
        <f>'100 stavební'!BE10</f>
        <v>0</v>
      </c>
    </row>
    <row r="8" spans="1:9" s="11" customFormat="1" x14ac:dyDescent="0.2">
      <c r="A8" s="162" t="str">
        <f>'100 stavební'!B11</f>
        <v>97</v>
      </c>
      <c r="B8" s="85" t="str">
        <f>'100 stavební'!C11</f>
        <v>Prorážení otvorů</v>
      </c>
      <c r="C8" s="86"/>
      <c r="D8" s="87"/>
      <c r="E8" s="163">
        <f>'100 stavební'!BA19</f>
        <v>0</v>
      </c>
      <c r="F8" s="164">
        <f>'100 stavební'!BB19</f>
        <v>0</v>
      </c>
      <c r="G8" s="164">
        <f>'100 stavební'!BC19</f>
        <v>0</v>
      </c>
      <c r="H8" s="164">
        <f>'100 stavební'!BD19</f>
        <v>0</v>
      </c>
      <c r="I8" s="165">
        <f>'100 stavební'!BE19</f>
        <v>0</v>
      </c>
    </row>
    <row r="9" spans="1:9" s="11" customFormat="1" x14ac:dyDescent="0.2">
      <c r="A9" s="162" t="str">
        <f>'100 stavební'!B20</f>
        <v>99</v>
      </c>
      <c r="B9" s="85" t="str">
        <f>'100 stavební'!C20</f>
        <v>Staveništní přesun hmot</v>
      </c>
      <c r="C9" s="86"/>
      <c r="D9" s="87"/>
      <c r="E9" s="163">
        <f>'100 stavební'!BA22</f>
        <v>0</v>
      </c>
      <c r="F9" s="164">
        <f>'100 stavební'!BB22</f>
        <v>0</v>
      </c>
      <c r="G9" s="164">
        <f>'100 stavební'!BC22</f>
        <v>0</v>
      </c>
      <c r="H9" s="164">
        <f>'100 stavební'!BD22</f>
        <v>0</v>
      </c>
      <c r="I9" s="165">
        <f>'100 stavební'!BE22</f>
        <v>0</v>
      </c>
    </row>
    <row r="10" spans="1:9" s="11" customFormat="1" x14ac:dyDescent="0.2">
      <c r="A10" s="162" t="str">
        <f>'100 stavební'!B23</f>
        <v>732</v>
      </c>
      <c r="B10" s="85" t="str">
        <f>'100 stavební'!C23</f>
        <v>Předávací stanice</v>
      </c>
      <c r="C10" s="86"/>
      <c r="D10" s="87"/>
      <c r="E10" s="163">
        <f>'100 stavební'!BA25</f>
        <v>0</v>
      </c>
      <c r="F10" s="164">
        <f>'100 stavební'!BB25</f>
        <v>0</v>
      </c>
      <c r="G10" s="164">
        <f>'100 stavební'!BC25</f>
        <v>0</v>
      </c>
      <c r="H10" s="164">
        <f>'100 stavební'!BD25</f>
        <v>0</v>
      </c>
      <c r="I10" s="165">
        <f>'100 stavební'!BE25</f>
        <v>0</v>
      </c>
    </row>
    <row r="11" spans="1:9" s="11" customFormat="1" x14ac:dyDescent="0.2">
      <c r="A11" s="162" t="str">
        <f>'100 stavební'!B26</f>
        <v>776</v>
      </c>
      <c r="B11" s="85" t="str">
        <f>'100 stavební'!C26</f>
        <v>Podlahy povlakové</v>
      </c>
      <c r="C11" s="86"/>
      <c r="D11" s="87"/>
      <c r="E11" s="163">
        <f>'100 stavební'!BA30</f>
        <v>0</v>
      </c>
      <c r="F11" s="164">
        <f>'100 stavební'!BB30</f>
        <v>0</v>
      </c>
      <c r="G11" s="164">
        <f>'100 stavební'!BC30</f>
        <v>0</v>
      </c>
      <c r="H11" s="164">
        <f>'100 stavební'!BD30</f>
        <v>0</v>
      </c>
      <c r="I11" s="165">
        <f>'100 stavební'!BE30</f>
        <v>0</v>
      </c>
    </row>
    <row r="12" spans="1:9" s="11" customFormat="1" x14ac:dyDescent="0.2">
      <c r="A12" s="162" t="str">
        <f>'100 stavební'!B31</f>
        <v>777</v>
      </c>
      <c r="B12" s="85" t="str">
        <f>'100 stavební'!C31</f>
        <v>Podlahy ze syntetických hmot</v>
      </c>
      <c r="C12" s="86"/>
      <c r="D12" s="87"/>
      <c r="E12" s="163">
        <f>'100 stavební'!BA34</f>
        <v>0</v>
      </c>
      <c r="F12" s="164">
        <f>'100 stavební'!BB34</f>
        <v>0</v>
      </c>
      <c r="G12" s="164">
        <f>'100 stavební'!BC34</f>
        <v>0</v>
      </c>
      <c r="H12" s="164">
        <f>'100 stavební'!BD34</f>
        <v>0</v>
      </c>
      <c r="I12" s="165">
        <f>'100 stavební'!BE34</f>
        <v>0</v>
      </c>
    </row>
    <row r="13" spans="1:9" s="11" customFormat="1" x14ac:dyDescent="0.2">
      <c r="A13" s="162" t="s">
        <v>113</v>
      </c>
      <c r="B13" s="85" t="s">
        <v>114</v>
      </c>
      <c r="C13" s="86"/>
      <c r="D13" s="87"/>
      <c r="E13" s="163">
        <f>'100 stavební'!BA37</f>
        <v>0</v>
      </c>
      <c r="F13" s="164">
        <f>'100 stavební'!G38</f>
        <v>0</v>
      </c>
      <c r="G13" s="164">
        <f>'100 stavební'!BC37</f>
        <v>0</v>
      </c>
      <c r="H13" s="164">
        <f>'100 stavební'!BD37</f>
        <v>0</v>
      </c>
      <c r="I13" s="165">
        <f>'100 stavební'!BE37</f>
        <v>0</v>
      </c>
    </row>
    <row r="14" spans="1:9" s="11" customFormat="1" ht="13.5" thickBot="1" x14ac:dyDescent="0.25">
      <c r="A14" s="162" t="s">
        <v>277</v>
      </c>
      <c r="B14" s="85" t="s">
        <v>278</v>
      </c>
      <c r="C14" s="86"/>
      <c r="D14" s="87"/>
      <c r="E14" s="163">
        <f>'100 stavební'!BA38</f>
        <v>0</v>
      </c>
      <c r="F14" s="164">
        <v>0</v>
      </c>
      <c r="G14" s="164">
        <f>'100 stavební'!BC38</f>
        <v>0</v>
      </c>
      <c r="H14" s="164">
        <f>'700 MaR'!G64</f>
        <v>0</v>
      </c>
      <c r="I14" s="165">
        <f>'100 stavební'!BE38</f>
        <v>0</v>
      </c>
    </row>
    <row r="15" spans="1:9" s="93" customFormat="1" ht="13.5" thickBot="1" x14ac:dyDescent="0.25">
      <c r="A15" s="88"/>
      <c r="B15" s="80" t="s">
        <v>50</v>
      </c>
      <c r="C15" s="80"/>
      <c r="D15" s="89"/>
      <c r="E15" s="90">
        <f>SUM(E7:E14)</f>
        <v>0</v>
      </c>
      <c r="F15" s="91">
        <f>SUM(F7:F14)</f>
        <v>0</v>
      </c>
      <c r="G15" s="91">
        <f>SUM(G7:G14)</f>
        <v>0</v>
      </c>
      <c r="H15" s="91">
        <f>SUM(H7:H14)</f>
        <v>0</v>
      </c>
      <c r="I15" s="92">
        <f>SUM(I7:I14)</f>
        <v>0</v>
      </c>
    </row>
    <row r="16" spans="1:9" x14ac:dyDescent="0.2">
      <c r="A16" s="86"/>
      <c r="B16" s="86"/>
      <c r="C16" s="86"/>
      <c r="D16" s="86"/>
      <c r="E16" s="86"/>
      <c r="F16" s="86"/>
      <c r="G16" s="86"/>
      <c r="H16" s="86"/>
      <c r="I16" s="86"/>
    </row>
    <row r="17" spans="1:57" ht="19.5" customHeight="1" x14ac:dyDescent="0.25">
      <c r="A17" s="94" t="s">
        <v>51</v>
      </c>
      <c r="B17" s="94"/>
      <c r="C17" s="94"/>
      <c r="D17" s="94"/>
      <c r="E17" s="94"/>
      <c r="F17" s="94"/>
      <c r="G17" s="95"/>
      <c r="H17" s="94"/>
      <c r="I17" s="94"/>
      <c r="BA17" s="30"/>
      <c r="BB17" s="30"/>
      <c r="BC17" s="30"/>
      <c r="BD17" s="30"/>
      <c r="BE17" s="30"/>
    </row>
    <row r="18" spans="1:57" ht="13.5" thickBot="1" x14ac:dyDescent="0.25">
      <c r="A18" s="96"/>
      <c r="B18" s="96"/>
      <c r="C18" s="96"/>
      <c r="D18" s="96"/>
      <c r="E18" s="96"/>
      <c r="F18" s="96"/>
      <c r="G18" s="96"/>
      <c r="H18" s="96"/>
      <c r="I18" s="96"/>
    </row>
    <row r="19" spans="1:57" x14ac:dyDescent="0.2">
      <c r="A19" s="97" t="s">
        <v>52</v>
      </c>
      <c r="B19" s="98"/>
      <c r="C19" s="98"/>
      <c r="D19" s="99"/>
      <c r="E19" s="100" t="s">
        <v>53</v>
      </c>
      <c r="F19" s="101" t="s">
        <v>54</v>
      </c>
      <c r="G19" s="102" t="s">
        <v>55</v>
      </c>
      <c r="H19" s="103"/>
      <c r="I19" s="104" t="s">
        <v>53</v>
      </c>
    </row>
    <row r="20" spans="1:57" ht="13.5" thickBot="1" x14ac:dyDescent="0.25">
      <c r="A20" s="105"/>
      <c r="B20" s="106" t="s">
        <v>56</v>
      </c>
      <c r="C20" s="107"/>
      <c r="D20" s="108"/>
      <c r="E20" s="109"/>
      <c r="F20" s="110"/>
      <c r="G20" s="110"/>
      <c r="H20" s="239"/>
      <c r="I20" s="240"/>
    </row>
    <row r="21" spans="1:57" x14ac:dyDescent="0.2">
      <c r="A21" s="96"/>
      <c r="B21" s="96"/>
      <c r="C21" s="96"/>
      <c r="D21" s="96"/>
      <c r="E21" s="96"/>
      <c r="F21" s="96"/>
      <c r="G21" s="96"/>
      <c r="H21" s="96"/>
      <c r="I21" s="96"/>
    </row>
    <row r="22" spans="1:57" x14ac:dyDescent="0.2">
      <c r="B22" s="93"/>
      <c r="F22" s="111"/>
      <c r="G22" s="112"/>
      <c r="H22" s="112"/>
      <c r="I22" s="113"/>
    </row>
    <row r="23" spans="1:57" x14ac:dyDescent="0.2">
      <c r="F23" s="111"/>
      <c r="G23" s="112"/>
      <c r="H23" s="112"/>
      <c r="I23" s="113"/>
    </row>
    <row r="24" spans="1:57" x14ac:dyDescent="0.2">
      <c r="F24" s="111"/>
      <c r="G24" s="112"/>
      <c r="H24" s="112"/>
      <c r="I24" s="113"/>
    </row>
    <row r="25" spans="1:57" x14ac:dyDescent="0.2">
      <c r="F25" s="111"/>
      <c r="G25" s="112"/>
      <c r="H25" s="112"/>
      <c r="I25" s="113"/>
    </row>
    <row r="26" spans="1:57" x14ac:dyDescent="0.2">
      <c r="F26" s="111"/>
      <c r="G26" s="112"/>
      <c r="H26" s="112"/>
      <c r="I26" s="113"/>
    </row>
    <row r="27" spans="1:57" x14ac:dyDescent="0.2">
      <c r="F27" s="111"/>
      <c r="G27" s="112"/>
      <c r="H27" s="112"/>
      <c r="I27" s="113"/>
    </row>
    <row r="28" spans="1:57" x14ac:dyDescent="0.2">
      <c r="F28" s="111"/>
      <c r="G28" s="112"/>
      <c r="H28" s="112"/>
      <c r="I28" s="113"/>
    </row>
    <row r="29" spans="1:57" x14ac:dyDescent="0.2">
      <c r="F29" s="111"/>
      <c r="G29" s="112"/>
      <c r="H29" s="112"/>
      <c r="I29" s="113"/>
    </row>
    <row r="30" spans="1:57" x14ac:dyDescent="0.2">
      <c r="F30" s="111"/>
      <c r="G30" s="112"/>
      <c r="H30" s="112"/>
      <c r="I30" s="113"/>
    </row>
    <row r="31" spans="1:57" x14ac:dyDescent="0.2">
      <c r="F31" s="111"/>
      <c r="G31" s="112"/>
      <c r="H31" s="112"/>
      <c r="I31" s="113"/>
    </row>
    <row r="32" spans="1:57" x14ac:dyDescent="0.2">
      <c r="F32" s="111"/>
      <c r="G32" s="112"/>
      <c r="H32" s="112"/>
      <c r="I32" s="113"/>
    </row>
    <row r="33" spans="6:9" x14ac:dyDescent="0.2">
      <c r="F33" s="111"/>
      <c r="G33" s="112"/>
      <c r="H33" s="112"/>
      <c r="I33" s="113"/>
    </row>
    <row r="34" spans="6:9" x14ac:dyDescent="0.2">
      <c r="F34" s="111"/>
      <c r="G34" s="112"/>
      <c r="H34" s="112"/>
      <c r="I34" s="113"/>
    </row>
    <row r="35" spans="6:9" x14ac:dyDescent="0.2">
      <c r="F35" s="111"/>
      <c r="G35" s="112"/>
      <c r="H35" s="112"/>
      <c r="I35" s="113"/>
    </row>
    <row r="36" spans="6:9" x14ac:dyDescent="0.2">
      <c r="F36" s="111"/>
      <c r="G36" s="112"/>
      <c r="H36" s="112"/>
      <c r="I36" s="113"/>
    </row>
    <row r="37" spans="6:9" x14ac:dyDescent="0.2">
      <c r="F37" s="111"/>
      <c r="G37" s="112"/>
      <c r="H37" s="112"/>
      <c r="I37" s="113"/>
    </row>
    <row r="38" spans="6:9" x14ac:dyDescent="0.2">
      <c r="F38" s="111"/>
      <c r="G38" s="112"/>
      <c r="H38" s="112"/>
      <c r="I38" s="113"/>
    </row>
    <row r="39" spans="6:9" x14ac:dyDescent="0.2">
      <c r="F39" s="111"/>
      <c r="G39" s="112"/>
      <c r="H39" s="112"/>
      <c r="I39" s="113"/>
    </row>
    <row r="40" spans="6:9" x14ac:dyDescent="0.2">
      <c r="F40" s="111"/>
      <c r="G40" s="112"/>
      <c r="H40" s="112"/>
      <c r="I40" s="113"/>
    </row>
    <row r="41" spans="6:9" x14ac:dyDescent="0.2">
      <c r="F41" s="111"/>
      <c r="G41" s="112"/>
      <c r="H41" s="112"/>
      <c r="I41" s="113"/>
    </row>
    <row r="42" spans="6:9" x14ac:dyDescent="0.2">
      <c r="F42" s="111"/>
      <c r="G42" s="112"/>
      <c r="H42" s="112"/>
      <c r="I42" s="113"/>
    </row>
    <row r="43" spans="6:9" x14ac:dyDescent="0.2">
      <c r="F43" s="111"/>
      <c r="G43" s="112"/>
      <c r="H43" s="112"/>
      <c r="I43" s="113"/>
    </row>
    <row r="44" spans="6:9" x14ac:dyDescent="0.2">
      <c r="F44" s="111"/>
      <c r="G44" s="112"/>
      <c r="H44" s="112"/>
      <c r="I44" s="113"/>
    </row>
    <row r="45" spans="6:9" x14ac:dyDescent="0.2">
      <c r="F45" s="111"/>
      <c r="G45" s="112"/>
      <c r="H45" s="112"/>
      <c r="I45" s="113"/>
    </row>
    <row r="46" spans="6:9" x14ac:dyDescent="0.2">
      <c r="F46" s="111"/>
      <c r="G46" s="112"/>
      <c r="H46" s="112"/>
      <c r="I46" s="113"/>
    </row>
    <row r="47" spans="6:9" x14ac:dyDescent="0.2">
      <c r="F47" s="111"/>
      <c r="G47" s="112"/>
      <c r="H47" s="112"/>
      <c r="I47" s="113"/>
    </row>
    <row r="48" spans="6:9" x14ac:dyDescent="0.2">
      <c r="F48" s="111"/>
      <c r="G48" s="112"/>
      <c r="H48" s="112"/>
      <c r="I48" s="113"/>
    </row>
    <row r="49" spans="6:9" x14ac:dyDescent="0.2">
      <c r="F49" s="111"/>
      <c r="G49" s="112"/>
      <c r="H49" s="112"/>
      <c r="I49" s="113"/>
    </row>
    <row r="50" spans="6:9" x14ac:dyDescent="0.2">
      <c r="F50" s="111"/>
      <c r="G50" s="112"/>
      <c r="H50" s="112"/>
      <c r="I50" s="113"/>
    </row>
    <row r="51" spans="6:9" x14ac:dyDescent="0.2">
      <c r="F51" s="111"/>
      <c r="G51" s="112"/>
      <c r="H51" s="112"/>
      <c r="I51" s="113"/>
    </row>
    <row r="52" spans="6:9" x14ac:dyDescent="0.2">
      <c r="F52" s="111"/>
      <c r="G52" s="112"/>
      <c r="H52" s="112"/>
      <c r="I52" s="113"/>
    </row>
    <row r="53" spans="6:9" x14ac:dyDescent="0.2">
      <c r="F53" s="111"/>
      <c r="G53" s="112"/>
      <c r="H53" s="112"/>
      <c r="I53" s="113"/>
    </row>
    <row r="54" spans="6:9" x14ac:dyDescent="0.2">
      <c r="F54" s="111"/>
      <c r="G54" s="112"/>
      <c r="H54" s="112"/>
      <c r="I54" s="113"/>
    </row>
    <row r="55" spans="6:9" x14ac:dyDescent="0.2">
      <c r="F55" s="111"/>
      <c r="G55" s="112"/>
      <c r="H55" s="112"/>
      <c r="I55" s="113"/>
    </row>
    <row r="56" spans="6:9" x14ac:dyDescent="0.2">
      <c r="F56" s="111"/>
      <c r="G56" s="112"/>
      <c r="H56" s="112"/>
      <c r="I56" s="113"/>
    </row>
    <row r="57" spans="6:9" x14ac:dyDescent="0.2">
      <c r="F57" s="111"/>
      <c r="G57" s="112"/>
      <c r="H57" s="112"/>
      <c r="I57" s="113"/>
    </row>
    <row r="58" spans="6:9" x14ac:dyDescent="0.2">
      <c r="F58" s="111"/>
      <c r="G58" s="112"/>
      <c r="H58" s="112"/>
      <c r="I58" s="113"/>
    </row>
    <row r="59" spans="6:9" x14ac:dyDescent="0.2">
      <c r="F59" s="111"/>
      <c r="G59" s="112"/>
      <c r="H59" s="112"/>
      <c r="I59" s="113"/>
    </row>
    <row r="60" spans="6:9" x14ac:dyDescent="0.2">
      <c r="F60" s="111"/>
      <c r="G60" s="112"/>
      <c r="H60" s="112"/>
      <c r="I60" s="113"/>
    </row>
    <row r="61" spans="6:9" x14ac:dyDescent="0.2">
      <c r="F61" s="111"/>
      <c r="G61" s="112"/>
      <c r="H61" s="112"/>
      <c r="I61" s="113"/>
    </row>
    <row r="62" spans="6:9" x14ac:dyDescent="0.2">
      <c r="F62" s="111"/>
      <c r="G62" s="112"/>
      <c r="H62" s="112"/>
      <c r="I62" s="113"/>
    </row>
    <row r="63" spans="6:9" x14ac:dyDescent="0.2">
      <c r="F63" s="111"/>
      <c r="G63" s="112"/>
      <c r="H63" s="112"/>
      <c r="I63" s="113"/>
    </row>
    <row r="64" spans="6:9" x14ac:dyDescent="0.2">
      <c r="F64" s="111"/>
      <c r="G64" s="112"/>
      <c r="H64" s="112"/>
      <c r="I64" s="113"/>
    </row>
    <row r="65" spans="6:9" x14ac:dyDescent="0.2">
      <c r="F65" s="111"/>
      <c r="G65" s="112"/>
      <c r="H65" s="112"/>
      <c r="I65" s="113"/>
    </row>
    <row r="66" spans="6:9" x14ac:dyDescent="0.2">
      <c r="F66" s="111"/>
      <c r="G66" s="112"/>
      <c r="H66" s="112"/>
      <c r="I66" s="113"/>
    </row>
    <row r="67" spans="6:9" x14ac:dyDescent="0.2">
      <c r="F67" s="111"/>
      <c r="G67" s="112"/>
      <c r="H67" s="112"/>
      <c r="I67" s="113"/>
    </row>
    <row r="68" spans="6:9" x14ac:dyDescent="0.2">
      <c r="F68" s="111"/>
      <c r="G68" s="112"/>
      <c r="H68" s="112"/>
      <c r="I68" s="113"/>
    </row>
    <row r="69" spans="6:9" x14ac:dyDescent="0.2">
      <c r="F69" s="111"/>
      <c r="G69" s="112"/>
      <c r="H69" s="112"/>
      <c r="I69" s="113"/>
    </row>
    <row r="70" spans="6:9" x14ac:dyDescent="0.2">
      <c r="F70" s="111"/>
      <c r="G70" s="112"/>
      <c r="H70" s="112"/>
      <c r="I70" s="113"/>
    </row>
    <row r="71" spans="6:9" x14ac:dyDescent="0.2">
      <c r="F71" s="111"/>
      <c r="G71" s="112"/>
      <c r="H71" s="112"/>
      <c r="I71" s="113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1"/>
  <sheetViews>
    <sheetView showGridLines="0" showZeros="0" topLeftCell="A26" zoomScaleNormal="100" workbookViewId="0">
      <selection activeCell="F27" sqref="F27:F38"/>
    </sheetView>
  </sheetViews>
  <sheetFormatPr defaultRowHeight="12.75" x14ac:dyDescent="0.2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 x14ac:dyDescent="0.25">
      <c r="A1" s="241" t="s">
        <v>57</v>
      </c>
      <c r="B1" s="241"/>
      <c r="C1" s="241"/>
      <c r="D1" s="241"/>
      <c r="E1" s="241"/>
      <c r="F1" s="241"/>
      <c r="G1" s="241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42" t="s">
        <v>5</v>
      </c>
      <c r="B3" s="243"/>
      <c r="C3" s="119" t="str">
        <f>CONCATENATE(cislostavby," ",nazevstavby)</f>
        <v xml:space="preserve"> Sníž.energet.náročnosti pro vytápění věznice říbram</v>
      </c>
      <c r="D3" s="120"/>
      <c r="E3" s="121"/>
      <c r="F3" s="122">
        <f>Rekapitulace!H1</f>
        <v>0</v>
      </c>
      <c r="G3" s="123"/>
    </row>
    <row r="4" spans="1:104" ht="13.5" thickBot="1" x14ac:dyDescent="0.25">
      <c r="A4" s="244" t="s">
        <v>1</v>
      </c>
      <c r="B4" s="245"/>
      <c r="C4" s="124" t="str">
        <f>CONCATENATE(cisloobjektu," ",nazevobjektu)</f>
        <v xml:space="preserve"> SO 057 Krizové centrum</v>
      </c>
      <c r="D4" s="125"/>
      <c r="E4" s="246"/>
      <c r="F4" s="246"/>
      <c r="G4" s="247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67</v>
      </c>
      <c r="C7" s="136" t="s">
        <v>68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42">
        <v>1</v>
      </c>
      <c r="B8" s="143" t="s">
        <v>69</v>
      </c>
      <c r="C8" s="144" t="s">
        <v>70</v>
      </c>
      <c r="D8" s="145" t="s">
        <v>71</v>
      </c>
      <c r="E8" s="146">
        <v>2.58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42">
        <v>2</v>
      </c>
      <c r="B9" s="143" t="s">
        <v>72</v>
      </c>
      <c r="C9" s="144" t="s">
        <v>73</v>
      </c>
      <c r="D9" s="145" t="s">
        <v>71</v>
      </c>
      <c r="E9" s="146">
        <v>17.547000000000001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48"/>
      <c r="B10" s="149" t="s">
        <v>66</v>
      </c>
      <c r="C10" s="150" t="str">
        <f>CONCATENATE(B7," ",C7)</f>
        <v>61 Upravy povrchů vnitřní</v>
      </c>
      <c r="D10" s="148"/>
      <c r="E10" s="151"/>
      <c r="F10" s="151"/>
      <c r="G10" s="152">
        <f>SUM(G7:G9)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34" t="s">
        <v>65</v>
      </c>
      <c r="B11" s="135" t="s">
        <v>74</v>
      </c>
      <c r="C11" s="136" t="s">
        <v>75</v>
      </c>
      <c r="D11" s="137"/>
      <c r="E11" s="138"/>
      <c r="F11" s="138"/>
      <c r="G11" s="139"/>
      <c r="H11" s="140"/>
      <c r="I11" s="140"/>
      <c r="O11" s="141">
        <v>1</v>
      </c>
    </row>
    <row r="12" spans="1:104" x14ac:dyDescent="0.2">
      <c r="A12" s="142">
        <v>3</v>
      </c>
      <c r="B12" s="143" t="s">
        <v>76</v>
      </c>
      <c r="C12" s="144" t="s">
        <v>77</v>
      </c>
      <c r="D12" s="145" t="s">
        <v>71</v>
      </c>
      <c r="E12" s="146">
        <v>2.58</v>
      </c>
      <c r="F12" s="146"/>
      <c r="G12" s="147">
        <f t="shared" ref="G12:G18" si="0">E12*F12</f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42">
        <v>4</v>
      </c>
      <c r="B13" s="143" t="s">
        <v>78</v>
      </c>
      <c r="C13" s="144" t="s">
        <v>79</v>
      </c>
      <c r="D13" s="145" t="s">
        <v>71</v>
      </c>
      <c r="E13" s="146">
        <v>17.547000000000001</v>
      </c>
      <c r="F13" s="146"/>
      <c r="G13" s="147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42">
        <v>5</v>
      </c>
      <c r="B14" s="143" t="s">
        <v>80</v>
      </c>
      <c r="C14" s="144" t="s">
        <v>81</v>
      </c>
      <c r="D14" s="145" t="s">
        <v>82</v>
      </c>
      <c r="E14" s="146">
        <v>0.40300000000000002</v>
      </c>
      <c r="F14" s="146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42">
        <v>6</v>
      </c>
      <c r="B15" s="143" t="s">
        <v>83</v>
      </c>
      <c r="C15" s="144" t="s">
        <v>84</v>
      </c>
      <c r="D15" s="145" t="s">
        <v>82</v>
      </c>
      <c r="E15" s="146">
        <v>3.6269999999999998</v>
      </c>
      <c r="F15" s="146"/>
      <c r="G15" s="147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42">
        <v>7</v>
      </c>
      <c r="B16" s="143" t="s">
        <v>85</v>
      </c>
      <c r="C16" s="144" t="s">
        <v>86</v>
      </c>
      <c r="D16" s="145" t="s">
        <v>82</v>
      </c>
      <c r="E16" s="146">
        <v>0.40300000000000002</v>
      </c>
      <c r="F16" s="146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42">
        <v>8</v>
      </c>
      <c r="B17" s="143" t="s">
        <v>87</v>
      </c>
      <c r="C17" s="144" t="s">
        <v>88</v>
      </c>
      <c r="D17" s="145" t="s">
        <v>82</v>
      </c>
      <c r="E17" s="146">
        <v>3.2240000000000002</v>
      </c>
      <c r="F17" s="146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42">
        <v>9</v>
      </c>
      <c r="B18" s="143" t="s">
        <v>89</v>
      </c>
      <c r="C18" s="144" t="s">
        <v>90</v>
      </c>
      <c r="D18" s="145" t="s">
        <v>82</v>
      </c>
      <c r="E18" s="146">
        <v>0.40300000000000002</v>
      </c>
      <c r="F18" s="146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48"/>
      <c r="B19" s="149" t="s">
        <v>66</v>
      </c>
      <c r="C19" s="150" t="str">
        <f>CONCATENATE(B11," ",C11)</f>
        <v>97 Prorážení otvorů</v>
      </c>
      <c r="D19" s="148"/>
      <c r="E19" s="151"/>
      <c r="F19" s="151"/>
      <c r="G19" s="152">
        <f>SUM(G11:G18)</f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x14ac:dyDescent="0.2">
      <c r="A20" s="134" t="s">
        <v>65</v>
      </c>
      <c r="B20" s="135" t="s">
        <v>91</v>
      </c>
      <c r="C20" s="136" t="s">
        <v>92</v>
      </c>
      <c r="D20" s="137"/>
      <c r="E20" s="138"/>
      <c r="F20" s="138"/>
      <c r="G20" s="139"/>
      <c r="H20" s="140"/>
      <c r="I20" s="140"/>
      <c r="O20" s="141">
        <v>1</v>
      </c>
    </row>
    <row r="21" spans="1:104" x14ac:dyDescent="0.2">
      <c r="A21" s="142">
        <v>10</v>
      </c>
      <c r="B21" s="143" t="s">
        <v>93</v>
      </c>
      <c r="C21" s="144" t="s">
        <v>94</v>
      </c>
      <c r="D21" s="145" t="s">
        <v>82</v>
      </c>
      <c r="E21" s="146">
        <v>0.58099999999999996</v>
      </c>
      <c r="F21" s="146"/>
      <c r="G21" s="147">
        <f>E21*F21</f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48"/>
      <c r="B22" s="149" t="s">
        <v>66</v>
      </c>
      <c r="C22" s="150" t="str">
        <f>CONCATENATE(B20," ",C20)</f>
        <v>99 Staveništní přesun hmot</v>
      </c>
      <c r="D22" s="148"/>
      <c r="E22" s="151"/>
      <c r="F22" s="151"/>
      <c r="G22" s="152">
        <f>SUM(G20:G21)</f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x14ac:dyDescent="0.2">
      <c r="A23" s="134" t="s">
        <v>65</v>
      </c>
      <c r="B23" s="135" t="s">
        <v>95</v>
      </c>
      <c r="C23" s="136" t="s">
        <v>96</v>
      </c>
      <c r="D23" s="137"/>
      <c r="E23" s="138"/>
      <c r="F23" s="138"/>
      <c r="G23" s="139"/>
      <c r="H23" s="140"/>
      <c r="I23" s="140"/>
      <c r="O23" s="141">
        <v>1</v>
      </c>
    </row>
    <row r="24" spans="1:104" x14ac:dyDescent="0.2">
      <c r="A24" s="142">
        <v>11</v>
      </c>
      <c r="B24" s="143" t="s">
        <v>95</v>
      </c>
      <c r="C24" s="144" t="s">
        <v>97</v>
      </c>
      <c r="D24" s="145" t="s">
        <v>98</v>
      </c>
      <c r="E24" s="146">
        <v>1</v>
      </c>
      <c r="F24" s="146">
        <f>'410 PS'!G37</f>
        <v>0</v>
      </c>
      <c r="G24" s="147">
        <f>E24*F24</f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x14ac:dyDescent="0.2">
      <c r="A25" s="148"/>
      <c r="B25" s="149" t="s">
        <v>66</v>
      </c>
      <c r="C25" s="150" t="str">
        <f>CONCATENATE(B23," ",C23)</f>
        <v>732 Předávací stanice</v>
      </c>
      <c r="D25" s="148"/>
      <c r="E25" s="151"/>
      <c r="F25" s="151"/>
      <c r="G25" s="152">
        <f>SUM(G23:G24)</f>
        <v>0</v>
      </c>
      <c r="O25" s="141">
        <v>4</v>
      </c>
      <c r="BA25" s="153">
        <f>SUM(BA23:BA24)</f>
        <v>0</v>
      </c>
      <c r="BB25" s="153">
        <f>SUM(BB23:BB24)</f>
        <v>0</v>
      </c>
      <c r="BC25" s="153">
        <f>SUM(BC23:BC24)</f>
        <v>0</v>
      </c>
      <c r="BD25" s="153">
        <f>SUM(BD23:BD24)</f>
        <v>0</v>
      </c>
      <c r="BE25" s="153">
        <f>SUM(BE23:BE24)</f>
        <v>0</v>
      </c>
    </row>
    <row r="26" spans="1:104" x14ac:dyDescent="0.2">
      <c r="A26" s="134" t="s">
        <v>65</v>
      </c>
      <c r="B26" s="135" t="s">
        <v>99</v>
      </c>
      <c r="C26" s="136" t="s">
        <v>100</v>
      </c>
      <c r="D26" s="137"/>
      <c r="E26" s="138"/>
      <c r="F26" s="138"/>
      <c r="G26" s="139"/>
      <c r="H26" s="140"/>
      <c r="I26" s="140"/>
      <c r="O26" s="141">
        <v>1</v>
      </c>
    </row>
    <row r="27" spans="1:104" x14ac:dyDescent="0.2">
      <c r="A27" s="142">
        <v>12</v>
      </c>
      <c r="B27" s="143" t="s">
        <v>101</v>
      </c>
      <c r="C27" s="144" t="s">
        <v>102</v>
      </c>
      <c r="D27" s="145" t="s">
        <v>71</v>
      </c>
      <c r="E27" s="146">
        <v>2.58</v>
      </c>
      <c r="F27" s="146"/>
      <c r="G27" s="147">
        <f>E27*F27</f>
        <v>0</v>
      </c>
      <c r="O27" s="141">
        <v>2</v>
      </c>
      <c r="AA27" s="114">
        <v>12</v>
      </c>
      <c r="AB27" s="114">
        <v>0</v>
      </c>
      <c r="AC27" s="114">
        <v>12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 x14ac:dyDescent="0.2">
      <c r="A28" s="142">
        <v>13</v>
      </c>
      <c r="B28" s="143" t="s">
        <v>103</v>
      </c>
      <c r="C28" s="144" t="s">
        <v>104</v>
      </c>
      <c r="D28" s="145" t="s">
        <v>71</v>
      </c>
      <c r="E28" s="146">
        <v>2.58</v>
      </c>
      <c r="F28" s="146"/>
      <c r="G28" s="147">
        <f>E28*F28</f>
        <v>0</v>
      </c>
      <c r="O28" s="141">
        <v>2</v>
      </c>
      <c r="AA28" s="114">
        <v>12</v>
      </c>
      <c r="AB28" s="114">
        <v>0</v>
      </c>
      <c r="AC28" s="114">
        <v>13</v>
      </c>
      <c r="AZ28" s="114">
        <v>2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0</v>
      </c>
    </row>
    <row r="29" spans="1:104" x14ac:dyDescent="0.2">
      <c r="A29" s="142">
        <v>14</v>
      </c>
      <c r="B29" s="143" t="s">
        <v>105</v>
      </c>
      <c r="C29" s="144" t="s">
        <v>106</v>
      </c>
      <c r="D29" s="145" t="s">
        <v>54</v>
      </c>
      <c r="E29" s="146">
        <v>1.3</v>
      </c>
      <c r="F29" s="146"/>
      <c r="G29" s="147">
        <f>E29*F29</f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0</v>
      </c>
    </row>
    <row r="30" spans="1:104" x14ac:dyDescent="0.2">
      <c r="A30" s="148"/>
      <c r="B30" s="149" t="s">
        <v>66</v>
      </c>
      <c r="C30" s="150" t="str">
        <f>CONCATENATE(B26," ",C26)</f>
        <v>776 Podlahy povlakové</v>
      </c>
      <c r="D30" s="148"/>
      <c r="E30" s="151"/>
      <c r="F30" s="151"/>
      <c r="G30" s="152">
        <f>SUM(G26:G29)</f>
        <v>0</v>
      </c>
      <c r="O30" s="141">
        <v>4</v>
      </c>
      <c r="BA30" s="153">
        <f>SUM(BA26:BA29)</f>
        <v>0</v>
      </c>
      <c r="BB30" s="153">
        <f>SUM(BB26:BB29)</f>
        <v>0</v>
      </c>
      <c r="BC30" s="153">
        <f>SUM(BC26:BC29)</f>
        <v>0</v>
      </c>
      <c r="BD30" s="153">
        <f>SUM(BD26:BD29)</f>
        <v>0</v>
      </c>
      <c r="BE30" s="153">
        <f>SUM(BE26:BE29)</f>
        <v>0</v>
      </c>
    </row>
    <row r="31" spans="1:104" x14ac:dyDescent="0.2">
      <c r="A31" s="134" t="s">
        <v>65</v>
      </c>
      <c r="B31" s="135" t="s">
        <v>107</v>
      </c>
      <c r="C31" s="136" t="s">
        <v>108</v>
      </c>
      <c r="D31" s="137"/>
      <c r="E31" s="138"/>
      <c r="F31" s="138"/>
      <c r="G31" s="139"/>
      <c r="H31" s="140"/>
      <c r="I31" s="140"/>
      <c r="O31" s="141">
        <v>1</v>
      </c>
    </row>
    <row r="32" spans="1:104" x14ac:dyDescent="0.2">
      <c r="A32" s="142">
        <v>15</v>
      </c>
      <c r="B32" s="143" t="s">
        <v>109</v>
      </c>
      <c r="C32" s="144" t="s">
        <v>110</v>
      </c>
      <c r="D32" s="145" t="s">
        <v>71</v>
      </c>
      <c r="E32" s="146">
        <v>3.6360000000000001</v>
      </c>
      <c r="F32" s="146"/>
      <c r="G32" s="147">
        <f>E32*F32</f>
        <v>0</v>
      </c>
      <c r="O32" s="141">
        <v>2</v>
      </c>
      <c r="AA32" s="114">
        <v>12</v>
      </c>
      <c r="AB32" s="114">
        <v>0</v>
      </c>
      <c r="AC32" s="114">
        <v>15</v>
      </c>
      <c r="AZ32" s="114">
        <v>2</v>
      </c>
      <c r="BA32" s="114">
        <f>IF(AZ32=1,G32,0)</f>
        <v>0</v>
      </c>
      <c r="BB32" s="114">
        <f>IF(AZ32=2,G32,0)</f>
        <v>0</v>
      </c>
      <c r="BC32" s="114">
        <f>IF(AZ32=3,G32,0)</f>
        <v>0</v>
      </c>
      <c r="BD32" s="114">
        <f>IF(AZ32=4,G32,0)</f>
        <v>0</v>
      </c>
      <c r="BE32" s="114">
        <f>IF(AZ32=5,G32,0)</f>
        <v>0</v>
      </c>
      <c r="CZ32" s="114">
        <v>1.47E-3</v>
      </c>
    </row>
    <row r="33" spans="1:104" x14ac:dyDescent="0.2">
      <c r="A33" s="142">
        <v>16</v>
      </c>
      <c r="B33" s="143" t="s">
        <v>111</v>
      </c>
      <c r="C33" s="144" t="s">
        <v>112</v>
      </c>
      <c r="D33" s="145" t="s">
        <v>54</v>
      </c>
      <c r="E33" s="146">
        <v>1.3</v>
      </c>
      <c r="F33" s="146"/>
      <c r="G33" s="147">
        <f>E33*F33</f>
        <v>0</v>
      </c>
      <c r="O33" s="141">
        <v>2</v>
      </c>
      <c r="AA33" s="114">
        <v>12</v>
      </c>
      <c r="AB33" s="114">
        <v>0</v>
      </c>
      <c r="AC33" s="114">
        <v>16</v>
      </c>
      <c r="AZ33" s="114">
        <v>2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0</v>
      </c>
    </row>
    <row r="34" spans="1:104" x14ac:dyDescent="0.2">
      <c r="A34" s="148"/>
      <c r="B34" s="149" t="s">
        <v>66</v>
      </c>
      <c r="C34" s="150" t="str">
        <f>CONCATENATE(B31," ",C31)</f>
        <v>777 Podlahy ze syntetických hmot</v>
      </c>
      <c r="D34" s="148"/>
      <c r="E34" s="151"/>
      <c r="F34" s="151"/>
      <c r="G34" s="152">
        <f>SUM(G31:G33)</f>
        <v>0</v>
      </c>
      <c r="O34" s="141">
        <v>4</v>
      </c>
      <c r="BA34" s="153">
        <f>SUM(BA31:BA33)</f>
        <v>0</v>
      </c>
      <c r="BB34" s="153">
        <f>SUM(BB31:BB33)</f>
        <v>0</v>
      </c>
      <c r="BC34" s="153">
        <f>SUM(BC31:BC33)</f>
        <v>0</v>
      </c>
      <c r="BD34" s="153">
        <f>SUM(BD31:BD33)</f>
        <v>0</v>
      </c>
      <c r="BE34" s="153">
        <f>SUM(BE31:BE33)</f>
        <v>0</v>
      </c>
    </row>
    <row r="35" spans="1:104" x14ac:dyDescent="0.2">
      <c r="A35" s="134" t="s">
        <v>65</v>
      </c>
      <c r="B35" s="135" t="s">
        <v>113</v>
      </c>
      <c r="C35" s="136" t="s">
        <v>114</v>
      </c>
      <c r="D35" s="137"/>
      <c r="E35" s="138"/>
      <c r="F35" s="138"/>
      <c r="G35" s="139"/>
      <c r="H35" s="140"/>
      <c r="I35" s="140"/>
      <c r="O35" s="141">
        <v>1</v>
      </c>
    </row>
    <row r="36" spans="1:104" x14ac:dyDescent="0.2">
      <c r="A36" s="142">
        <v>17</v>
      </c>
      <c r="B36" s="143" t="s">
        <v>115</v>
      </c>
      <c r="C36" s="144" t="s">
        <v>116</v>
      </c>
      <c r="D36" s="145" t="s">
        <v>71</v>
      </c>
      <c r="E36" s="146">
        <v>21.9</v>
      </c>
      <c r="F36" s="146"/>
      <c r="G36" s="147">
        <f>E36*F36</f>
        <v>0</v>
      </c>
      <c r="O36" s="141">
        <v>2</v>
      </c>
      <c r="AA36" s="114">
        <v>12</v>
      </c>
      <c r="AB36" s="114">
        <v>0</v>
      </c>
      <c r="AC36" s="114">
        <v>17</v>
      </c>
      <c r="AZ36" s="114">
        <v>2</v>
      </c>
      <c r="BA36" s="114">
        <f>IF(AZ36=1,G36,0)</f>
        <v>0</v>
      </c>
      <c r="BB36" s="114">
        <f>IF(AZ36=2,G36,0)</f>
        <v>0</v>
      </c>
      <c r="BC36" s="114">
        <f>IF(AZ36=3,G36,0)</f>
        <v>0</v>
      </c>
      <c r="BD36" s="114">
        <f>IF(AZ36=4,G36,0)</f>
        <v>0</v>
      </c>
      <c r="BE36" s="114">
        <f>IF(AZ36=5,G36,0)</f>
        <v>0</v>
      </c>
      <c r="CZ36" s="114">
        <v>4.8000000000000001E-4</v>
      </c>
    </row>
    <row r="37" spans="1:104" x14ac:dyDescent="0.2">
      <c r="A37" s="142">
        <v>18</v>
      </c>
      <c r="B37" s="143" t="s">
        <v>117</v>
      </c>
      <c r="C37" s="144" t="s">
        <v>118</v>
      </c>
      <c r="D37" s="145" t="s">
        <v>71</v>
      </c>
      <c r="E37" s="146">
        <v>21.9</v>
      </c>
      <c r="F37" s="146"/>
      <c r="G37" s="147">
        <f>E37*F37</f>
        <v>0</v>
      </c>
      <c r="O37" s="141">
        <v>2</v>
      </c>
      <c r="AA37" s="114">
        <v>12</v>
      </c>
      <c r="AB37" s="114">
        <v>0</v>
      </c>
      <c r="AC37" s="114">
        <v>18</v>
      </c>
      <c r="AZ37" s="114">
        <v>2</v>
      </c>
      <c r="BA37" s="114">
        <f>IF(AZ37=1,G37,0)</f>
        <v>0</v>
      </c>
      <c r="BB37" s="114">
        <f>IF(AZ37=2,G37,0)</f>
        <v>0</v>
      </c>
      <c r="BC37" s="114">
        <f>IF(AZ37=3,G37,0)</f>
        <v>0</v>
      </c>
      <c r="BD37" s="114">
        <f>IF(AZ37=4,G37,0)</f>
        <v>0</v>
      </c>
      <c r="BE37" s="114">
        <f>IF(AZ37=5,G37,0)</f>
        <v>0</v>
      </c>
      <c r="CZ37" s="114">
        <v>1.4999999999999999E-4</v>
      </c>
    </row>
    <row r="38" spans="1:104" x14ac:dyDescent="0.2">
      <c r="A38" s="148"/>
      <c r="B38" s="149" t="s">
        <v>66</v>
      </c>
      <c r="C38" s="150" t="str">
        <f>CONCATENATE(B35," ",C35)</f>
        <v>784 Malby</v>
      </c>
      <c r="D38" s="148"/>
      <c r="E38" s="151"/>
      <c r="F38" s="151"/>
      <c r="G38" s="152">
        <f>SUM(G35:G37)</f>
        <v>0</v>
      </c>
      <c r="O38" s="141">
        <v>4</v>
      </c>
      <c r="BA38" s="153">
        <f>SUM(BA35:BA37)</f>
        <v>0</v>
      </c>
      <c r="BB38" s="153">
        <f>SUM(BB35:BB37)</f>
        <v>0</v>
      </c>
      <c r="BC38" s="153">
        <f>SUM(BC35:BC37)</f>
        <v>0</v>
      </c>
      <c r="BD38" s="153">
        <f>SUM(BD35:BD37)</f>
        <v>0</v>
      </c>
      <c r="BE38" s="153">
        <f>SUM(BE35:BE37)</f>
        <v>0</v>
      </c>
    </row>
    <row r="39" spans="1:104" x14ac:dyDescent="0.2">
      <c r="A39" s="134" t="s">
        <v>65</v>
      </c>
      <c r="B39" s="135" t="s">
        <v>277</v>
      </c>
      <c r="C39" s="136" t="s">
        <v>278</v>
      </c>
      <c r="D39" s="222"/>
      <c r="E39" s="222"/>
      <c r="F39" s="222"/>
      <c r="G39" s="222"/>
    </row>
    <row r="40" spans="1:104" s="224" customFormat="1" ht="11.25" x14ac:dyDescent="0.2">
      <c r="A40" s="206">
        <v>19</v>
      </c>
      <c r="B40" s="206" t="s">
        <v>263</v>
      </c>
      <c r="C40" s="206" t="s">
        <v>279</v>
      </c>
      <c r="D40" s="206" t="s">
        <v>98</v>
      </c>
      <c r="E40" s="223">
        <v>1</v>
      </c>
      <c r="F40" s="223">
        <f>'700 MaR'!G64</f>
        <v>0</v>
      </c>
      <c r="G40" s="223">
        <f>E40*F40</f>
        <v>0</v>
      </c>
    </row>
    <row r="41" spans="1:104" s="177" customFormat="1" x14ac:dyDescent="0.2">
      <c r="A41" s="225"/>
      <c r="B41" s="225" t="s">
        <v>66</v>
      </c>
      <c r="C41" s="225" t="s">
        <v>180</v>
      </c>
      <c r="D41" s="225"/>
      <c r="E41" s="167"/>
      <c r="F41" s="167"/>
      <c r="G41" s="167">
        <f>SUM(G40)</f>
        <v>0</v>
      </c>
    </row>
    <row r="42" spans="1:104" x14ac:dyDescent="0.2">
      <c r="E42" s="114"/>
    </row>
    <row r="43" spans="1:104" x14ac:dyDescent="0.2">
      <c r="E43" s="114"/>
    </row>
    <row r="44" spans="1:104" x14ac:dyDescent="0.2">
      <c r="E44" s="114"/>
    </row>
    <row r="45" spans="1:104" x14ac:dyDescent="0.2">
      <c r="E45" s="114"/>
    </row>
    <row r="46" spans="1:104" x14ac:dyDescent="0.2">
      <c r="E46" s="114"/>
    </row>
    <row r="47" spans="1:104" x14ac:dyDescent="0.2">
      <c r="E47" s="114"/>
    </row>
    <row r="48" spans="1:104" x14ac:dyDescent="0.2">
      <c r="E48" s="114"/>
    </row>
    <row r="49" spans="1:7" x14ac:dyDescent="0.2">
      <c r="E49" s="114"/>
    </row>
    <row r="50" spans="1:7" x14ac:dyDescent="0.2">
      <c r="E50" s="114"/>
    </row>
    <row r="51" spans="1:7" x14ac:dyDescent="0.2">
      <c r="E51" s="114"/>
    </row>
    <row r="52" spans="1:7" x14ac:dyDescent="0.2">
      <c r="E52" s="114"/>
    </row>
    <row r="53" spans="1:7" x14ac:dyDescent="0.2">
      <c r="E53" s="114"/>
    </row>
    <row r="54" spans="1:7" x14ac:dyDescent="0.2">
      <c r="E54" s="114"/>
    </row>
    <row r="55" spans="1:7" x14ac:dyDescent="0.2">
      <c r="E55" s="114"/>
    </row>
    <row r="56" spans="1:7" x14ac:dyDescent="0.2">
      <c r="E56" s="114"/>
    </row>
    <row r="57" spans="1:7" x14ac:dyDescent="0.2">
      <c r="E57" s="114"/>
    </row>
    <row r="58" spans="1:7" x14ac:dyDescent="0.2">
      <c r="E58" s="114"/>
    </row>
    <row r="59" spans="1:7" x14ac:dyDescent="0.2">
      <c r="E59" s="114"/>
    </row>
    <row r="60" spans="1:7" x14ac:dyDescent="0.2">
      <c r="E60" s="114"/>
    </row>
    <row r="61" spans="1:7" x14ac:dyDescent="0.2">
      <c r="E61" s="114"/>
    </row>
    <row r="62" spans="1:7" x14ac:dyDescent="0.2">
      <c r="A62" s="154"/>
      <c r="B62" s="154"/>
      <c r="C62" s="154"/>
      <c r="D62" s="154"/>
      <c r="E62" s="154"/>
      <c r="F62" s="154"/>
      <c r="G62" s="154"/>
    </row>
    <row r="63" spans="1:7" x14ac:dyDescent="0.2">
      <c r="A63" s="154"/>
      <c r="B63" s="154"/>
      <c r="C63" s="154"/>
      <c r="D63" s="154"/>
      <c r="E63" s="154"/>
      <c r="F63" s="154"/>
      <c r="G63" s="154"/>
    </row>
    <row r="64" spans="1:7" x14ac:dyDescent="0.2">
      <c r="A64" s="154"/>
      <c r="B64" s="154"/>
      <c r="C64" s="154"/>
      <c r="D64" s="154"/>
      <c r="E64" s="154"/>
      <c r="F64" s="154"/>
      <c r="G64" s="154"/>
    </row>
    <row r="65" spans="1:7" x14ac:dyDescent="0.2">
      <c r="A65" s="154"/>
      <c r="B65" s="154"/>
      <c r="C65" s="154"/>
      <c r="D65" s="154"/>
      <c r="E65" s="154"/>
      <c r="F65" s="154"/>
      <c r="G65" s="154"/>
    </row>
    <row r="66" spans="1:7" x14ac:dyDescent="0.2">
      <c r="E66" s="114"/>
    </row>
    <row r="67" spans="1:7" x14ac:dyDescent="0.2">
      <c r="E67" s="114"/>
    </row>
    <row r="68" spans="1:7" x14ac:dyDescent="0.2">
      <c r="E68" s="114"/>
    </row>
    <row r="69" spans="1:7" x14ac:dyDescent="0.2">
      <c r="E69" s="114"/>
    </row>
    <row r="70" spans="1:7" x14ac:dyDescent="0.2">
      <c r="E70" s="114"/>
    </row>
    <row r="71" spans="1:7" x14ac:dyDescent="0.2">
      <c r="E71" s="114"/>
    </row>
    <row r="72" spans="1:7" x14ac:dyDescent="0.2">
      <c r="E72" s="114"/>
    </row>
    <row r="73" spans="1:7" x14ac:dyDescent="0.2">
      <c r="E73" s="114"/>
    </row>
    <row r="74" spans="1:7" x14ac:dyDescent="0.2">
      <c r="E74" s="114"/>
    </row>
    <row r="75" spans="1:7" x14ac:dyDescent="0.2">
      <c r="E75" s="114"/>
    </row>
    <row r="76" spans="1:7" x14ac:dyDescent="0.2">
      <c r="E76" s="114"/>
    </row>
    <row r="77" spans="1:7" x14ac:dyDescent="0.2">
      <c r="E77" s="114"/>
    </row>
    <row r="78" spans="1:7" x14ac:dyDescent="0.2">
      <c r="E78" s="114"/>
    </row>
    <row r="79" spans="1:7" x14ac:dyDescent="0.2">
      <c r="E79" s="114"/>
    </row>
    <row r="80" spans="1:7" x14ac:dyDescent="0.2">
      <c r="E80" s="114"/>
    </row>
    <row r="81" spans="5:5" x14ac:dyDescent="0.2">
      <c r="E81" s="114"/>
    </row>
    <row r="82" spans="5:5" x14ac:dyDescent="0.2">
      <c r="E82" s="114"/>
    </row>
    <row r="83" spans="5:5" x14ac:dyDescent="0.2">
      <c r="E83" s="114"/>
    </row>
    <row r="84" spans="5:5" x14ac:dyDescent="0.2">
      <c r="E84" s="114"/>
    </row>
    <row r="85" spans="5:5" x14ac:dyDescent="0.2">
      <c r="E85" s="114"/>
    </row>
    <row r="86" spans="5:5" x14ac:dyDescent="0.2">
      <c r="E86" s="114"/>
    </row>
    <row r="87" spans="5:5" x14ac:dyDescent="0.2">
      <c r="E87" s="114"/>
    </row>
    <row r="88" spans="5:5" x14ac:dyDescent="0.2">
      <c r="E88" s="114"/>
    </row>
    <row r="89" spans="5:5" x14ac:dyDescent="0.2">
      <c r="E89" s="114"/>
    </row>
    <row r="90" spans="5:5" x14ac:dyDescent="0.2">
      <c r="E90" s="114"/>
    </row>
    <row r="91" spans="5:5" x14ac:dyDescent="0.2">
      <c r="E91" s="114"/>
    </row>
    <row r="92" spans="5:5" x14ac:dyDescent="0.2">
      <c r="E92" s="114"/>
    </row>
    <row r="93" spans="5:5" x14ac:dyDescent="0.2">
      <c r="E93" s="114"/>
    </row>
    <row r="94" spans="5:5" x14ac:dyDescent="0.2">
      <c r="E94" s="114"/>
    </row>
    <row r="95" spans="5:5" x14ac:dyDescent="0.2">
      <c r="E95" s="114"/>
    </row>
    <row r="96" spans="5:5" x14ac:dyDescent="0.2">
      <c r="E96" s="114"/>
    </row>
    <row r="97" spans="1:7" x14ac:dyDescent="0.2">
      <c r="A97" s="155"/>
      <c r="B97" s="155"/>
    </row>
    <row r="98" spans="1:7" x14ac:dyDescent="0.2">
      <c r="A98" s="154"/>
      <c r="B98" s="154"/>
      <c r="C98" s="157"/>
      <c r="D98" s="157"/>
      <c r="E98" s="158"/>
      <c r="F98" s="157"/>
      <c r="G98" s="159"/>
    </row>
    <row r="99" spans="1:7" x14ac:dyDescent="0.2">
      <c r="A99" s="160"/>
      <c r="B99" s="160"/>
      <c r="C99" s="154"/>
      <c r="D99" s="154"/>
      <c r="E99" s="161"/>
      <c r="F99" s="154"/>
      <c r="G99" s="154"/>
    </row>
    <row r="100" spans="1:7" x14ac:dyDescent="0.2">
      <c r="A100" s="154"/>
      <c r="B100" s="154"/>
      <c r="C100" s="154"/>
      <c r="D100" s="154"/>
      <c r="E100" s="161"/>
      <c r="F100" s="154"/>
      <c r="G100" s="154"/>
    </row>
    <row r="101" spans="1:7" x14ac:dyDescent="0.2">
      <c r="A101" s="154"/>
      <c r="B101" s="154"/>
      <c r="C101" s="154"/>
      <c r="D101" s="154"/>
      <c r="E101" s="161"/>
      <c r="F101" s="154"/>
      <c r="G101" s="154"/>
    </row>
    <row r="102" spans="1:7" x14ac:dyDescent="0.2">
      <c r="A102" s="154"/>
      <c r="B102" s="154"/>
      <c r="C102" s="154"/>
      <c r="D102" s="154"/>
      <c r="E102" s="161"/>
      <c r="F102" s="154"/>
      <c r="G102" s="154"/>
    </row>
    <row r="103" spans="1:7" x14ac:dyDescent="0.2">
      <c r="A103" s="154"/>
      <c r="B103" s="154"/>
      <c r="C103" s="154"/>
      <c r="D103" s="154"/>
      <c r="E103" s="161"/>
      <c r="F103" s="154"/>
      <c r="G103" s="154"/>
    </row>
    <row r="104" spans="1:7" x14ac:dyDescent="0.2">
      <c r="A104" s="154"/>
      <c r="B104" s="154"/>
      <c r="C104" s="154"/>
      <c r="D104" s="154"/>
      <c r="E104" s="161"/>
      <c r="F104" s="154"/>
      <c r="G104" s="154"/>
    </row>
    <row r="105" spans="1:7" x14ac:dyDescent="0.2">
      <c r="A105" s="154"/>
      <c r="B105" s="154"/>
      <c r="C105" s="154"/>
      <c r="D105" s="154"/>
      <c r="E105" s="161"/>
      <c r="F105" s="154"/>
      <c r="G105" s="154"/>
    </row>
    <row r="106" spans="1:7" x14ac:dyDescent="0.2">
      <c r="A106" s="154"/>
      <c r="B106" s="154"/>
      <c r="C106" s="154"/>
      <c r="D106" s="154"/>
      <c r="E106" s="161"/>
      <c r="F106" s="154"/>
      <c r="G106" s="154"/>
    </row>
    <row r="107" spans="1:7" x14ac:dyDescent="0.2">
      <c r="A107" s="154"/>
      <c r="B107" s="154"/>
      <c r="C107" s="154"/>
      <c r="D107" s="154"/>
      <c r="E107" s="161"/>
      <c r="F107" s="154"/>
      <c r="G107" s="154"/>
    </row>
    <row r="108" spans="1:7" x14ac:dyDescent="0.2">
      <c r="A108" s="154"/>
      <c r="B108" s="154"/>
      <c r="C108" s="154"/>
      <c r="D108" s="154"/>
      <c r="E108" s="161"/>
      <c r="F108" s="154"/>
      <c r="G108" s="154"/>
    </row>
    <row r="109" spans="1:7" x14ac:dyDescent="0.2">
      <c r="A109" s="154"/>
      <c r="B109" s="154"/>
      <c r="C109" s="154"/>
      <c r="D109" s="154"/>
      <c r="E109" s="161"/>
      <c r="F109" s="154"/>
      <c r="G109" s="154"/>
    </row>
    <row r="110" spans="1:7" x14ac:dyDescent="0.2">
      <c r="A110" s="154"/>
      <c r="B110" s="154"/>
      <c r="C110" s="154"/>
      <c r="D110" s="154"/>
      <c r="E110" s="161"/>
      <c r="F110" s="154"/>
      <c r="G110" s="154"/>
    </row>
    <row r="111" spans="1:7" x14ac:dyDescent="0.2">
      <c r="A111" s="154"/>
      <c r="B111" s="154"/>
      <c r="C111" s="154"/>
      <c r="D111" s="154"/>
      <c r="E111" s="161"/>
      <c r="F111" s="154"/>
      <c r="G111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89"/>
  <sheetViews>
    <sheetView showGridLines="0" showZeros="0" view="pageBreakPreview" topLeftCell="A19" zoomScaleNormal="100" zoomScaleSheetLayoutView="100" workbookViewId="0">
      <selection activeCell="H44" sqref="H44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41" t="s">
        <v>57</v>
      </c>
      <c r="B1" s="241"/>
      <c r="C1" s="241"/>
      <c r="D1" s="241"/>
      <c r="E1" s="241"/>
      <c r="F1" s="241"/>
      <c r="G1" s="241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42" t="s">
        <v>5</v>
      </c>
      <c r="B3" s="243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244" t="s">
        <v>1</v>
      </c>
      <c r="B4" s="245"/>
      <c r="C4" s="124" t="s">
        <v>175</v>
      </c>
      <c r="D4" s="125"/>
      <c r="E4" s="246"/>
      <c r="F4" s="246"/>
      <c r="G4" s="247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95</v>
      </c>
      <c r="C7" s="136" t="s">
        <v>96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81">
        <v>1</v>
      </c>
      <c r="B8" s="173" t="s">
        <v>168</v>
      </c>
      <c r="C8" s="186" t="s">
        <v>169</v>
      </c>
      <c r="D8" s="185" t="s">
        <v>98</v>
      </c>
      <c r="E8" s="185">
        <v>1</v>
      </c>
      <c r="F8" s="179"/>
      <c r="G8" s="147">
        <f t="shared" ref="G8:G36" si="0">E8*F8</f>
        <v>0</v>
      </c>
      <c r="O8" s="141">
        <v>4</v>
      </c>
      <c r="BA8" s="153">
        <f>SUM(BA7:BA7)</f>
        <v>0</v>
      </c>
      <c r="BB8" s="153">
        <f>SUM(BB7:BB7)</f>
        <v>0</v>
      </c>
      <c r="BC8" s="153">
        <f>SUM(BC7:BC7)</f>
        <v>0</v>
      </c>
      <c r="BD8" s="153">
        <f>SUM(BD7:BD7)</f>
        <v>0</v>
      </c>
      <c r="BE8" s="153">
        <f>SUM(BE7:BE7)</f>
        <v>0</v>
      </c>
    </row>
    <row r="9" spans="1:104" x14ac:dyDescent="0.2">
      <c r="A9" s="181"/>
      <c r="B9" s="173"/>
      <c r="C9" s="187" t="s">
        <v>167</v>
      </c>
      <c r="D9" s="185"/>
      <c r="E9" s="185"/>
      <c r="F9" s="183"/>
      <c r="G9" s="147">
        <f t="shared" si="0"/>
        <v>0</v>
      </c>
      <c r="H9" s="140"/>
      <c r="I9" s="140"/>
      <c r="O9" s="141">
        <v>1</v>
      </c>
    </row>
    <row r="10" spans="1:104" x14ac:dyDescent="0.2">
      <c r="A10" s="181">
        <v>2</v>
      </c>
      <c r="B10" s="173" t="s">
        <v>166</v>
      </c>
      <c r="C10" s="188" t="s">
        <v>165</v>
      </c>
      <c r="D10" s="185" t="s">
        <v>130</v>
      </c>
      <c r="E10" s="185">
        <v>10</v>
      </c>
      <c r="F10" s="179"/>
      <c r="G10" s="147">
        <f t="shared" si="0"/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1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0</v>
      </c>
    </row>
    <row r="11" spans="1:104" x14ac:dyDescent="0.2">
      <c r="A11" s="181">
        <v>3</v>
      </c>
      <c r="B11" s="173" t="s">
        <v>164</v>
      </c>
      <c r="C11" s="187" t="s">
        <v>163</v>
      </c>
      <c r="D11" s="185" t="s">
        <v>136</v>
      </c>
      <c r="E11" s="185">
        <v>8</v>
      </c>
      <c r="F11" s="179"/>
      <c r="G11" s="147">
        <f t="shared" si="0"/>
        <v>0</v>
      </c>
      <c r="O11" s="141">
        <v>2</v>
      </c>
      <c r="AA11" s="114">
        <v>12</v>
      </c>
      <c r="AB11" s="114">
        <v>0</v>
      </c>
      <c r="AC11" s="114">
        <v>4</v>
      </c>
      <c r="AZ11" s="114">
        <v>1</v>
      </c>
      <c r="BA11" s="114">
        <f>IF(AZ11=1,G11,0)</f>
        <v>0</v>
      </c>
      <c r="BB11" s="114">
        <f>IF(AZ11=2,G11,0)</f>
        <v>0</v>
      </c>
      <c r="BC11" s="114">
        <f>IF(AZ11=3,G11,0)</f>
        <v>0</v>
      </c>
      <c r="BD11" s="114">
        <f>IF(AZ11=4,G11,0)</f>
        <v>0</v>
      </c>
      <c r="BE11" s="114">
        <f>IF(AZ11=5,G11,0)</f>
        <v>0</v>
      </c>
      <c r="CZ11" s="114">
        <v>0</v>
      </c>
    </row>
    <row r="12" spans="1:104" x14ac:dyDescent="0.2">
      <c r="A12" s="181">
        <v>4</v>
      </c>
      <c r="B12" s="173" t="s">
        <v>162</v>
      </c>
      <c r="C12" s="187" t="s">
        <v>161</v>
      </c>
      <c r="D12" s="185" t="s">
        <v>136</v>
      </c>
      <c r="E12" s="185">
        <v>2</v>
      </c>
      <c r="F12" s="179"/>
      <c r="G12" s="147">
        <f t="shared" si="0"/>
        <v>0</v>
      </c>
      <c r="O12" s="141">
        <v>2</v>
      </c>
      <c r="AA12" s="114">
        <v>12</v>
      </c>
      <c r="AB12" s="114">
        <v>0</v>
      </c>
      <c r="AC12" s="114">
        <v>5</v>
      </c>
      <c r="AZ12" s="114">
        <v>1</v>
      </c>
      <c r="BA12" s="114">
        <f>IF(AZ12=1,G12,0)</f>
        <v>0</v>
      </c>
      <c r="BB12" s="114">
        <f>IF(AZ12=2,G12,0)</f>
        <v>0</v>
      </c>
      <c r="BC12" s="114">
        <f>IF(AZ12=3,G12,0)</f>
        <v>0</v>
      </c>
      <c r="BD12" s="114">
        <f>IF(AZ12=4,G12,0)</f>
        <v>0</v>
      </c>
      <c r="BE12" s="114">
        <f>IF(AZ12=5,G12,0)</f>
        <v>0</v>
      </c>
      <c r="CZ12" s="114">
        <v>0</v>
      </c>
    </row>
    <row r="13" spans="1:104" x14ac:dyDescent="0.2">
      <c r="A13" s="181">
        <v>5</v>
      </c>
      <c r="B13" s="173" t="s">
        <v>173</v>
      </c>
      <c r="C13" s="189" t="s">
        <v>160</v>
      </c>
      <c r="D13" s="185"/>
      <c r="E13" s="185"/>
      <c r="F13" s="179"/>
      <c r="G13" s="147">
        <f t="shared" si="0"/>
        <v>0</v>
      </c>
      <c r="O13" s="141">
        <v>2</v>
      </c>
      <c r="AA13" s="114">
        <v>12</v>
      </c>
      <c r="AB13" s="114">
        <v>0</v>
      </c>
      <c r="AC13" s="114">
        <v>6</v>
      </c>
      <c r="AZ13" s="114">
        <v>1</v>
      </c>
      <c r="BA13" s="114">
        <f>IF(AZ13=1,G13,0)</f>
        <v>0</v>
      </c>
      <c r="BB13" s="114">
        <f>IF(AZ13=2,G13,0)</f>
        <v>0</v>
      </c>
      <c r="BC13" s="114">
        <f>IF(AZ13=3,G13,0)</f>
        <v>0</v>
      </c>
      <c r="BD13" s="114">
        <f>IF(AZ13=4,G13,0)</f>
        <v>0</v>
      </c>
      <c r="BE13" s="114">
        <f>IF(AZ13=5,G13,0)</f>
        <v>0</v>
      </c>
      <c r="CZ13" s="114">
        <v>0</v>
      </c>
    </row>
    <row r="14" spans="1:104" x14ac:dyDescent="0.2">
      <c r="A14" s="181">
        <v>6</v>
      </c>
      <c r="B14" s="173" t="s">
        <v>174</v>
      </c>
      <c r="C14" s="189" t="s">
        <v>172</v>
      </c>
      <c r="D14" s="185" t="s">
        <v>98</v>
      </c>
      <c r="E14" s="185">
        <v>1</v>
      </c>
      <c r="F14" s="179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7</v>
      </c>
      <c r="AZ14" s="114">
        <v>1</v>
      </c>
      <c r="BA14" s="114">
        <f>IF(AZ14=1,G14,0)</f>
        <v>0</v>
      </c>
      <c r="BB14" s="114">
        <f>IF(AZ14=2,G14,0)</f>
        <v>0</v>
      </c>
      <c r="BC14" s="114">
        <f>IF(AZ14=3,G14,0)</f>
        <v>0</v>
      </c>
      <c r="BD14" s="114">
        <f>IF(AZ14=4,G14,0)</f>
        <v>0</v>
      </c>
      <c r="BE14" s="114">
        <f>IF(AZ14=5,G14,0)</f>
        <v>0</v>
      </c>
      <c r="CZ14" s="114">
        <v>0</v>
      </c>
    </row>
    <row r="15" spans="1:104" x14ac:dyDescent="0.2">
      <c r="A15" s="181">
        <v>7</v>
      </c>
      <c r="B15" s="173" t="s">
        <v>158</v>
      </c>
      <c r="C15" s="184" t="s">
        <v>159</v>
      </c>
      <c r="D15" s="185" t="s">
        <v>136</v>
      </c>
      <c r="E15" s="185">
        <v>1</v>
      </c>
      <c r="F15" s="179"/>
      <c r="G15" s="147">
        <f t="shared" si="0"/>
        <v>0</v>
      </c>
      <c r="O15" s="141"/>
    </row>
    <row r="16" spans="1:104" x14ac:dyDescent="0.2">
      <c r="A16" s="181"/>
      <c r="B16" s="173"/>
      <c r="C16" s="184" t="s">
        <v>157</v>
      </c>
      <c r="D16" s="185"/>
      <c r="E16" s="185"/>
      <c r="F16" s="179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8</v>
      </c>
      <c r="AZ16" s="114">
        <v>1</v>
      </c>
      <c r="BA16" s="114">
        <f>IF(AZ16=1,G16,0)</f>
        <v>0</v>
      </c>
      <c r="BB16" s="114">
        <f>IF(AZ16=2,G16,0)</f>
        <v>0</v>
      </c>
      <c r="BC16" s="114">
        <f>IF(AZ16=3,G16,0)</f>
        <v>0</v>
      </c>
      <c r="BD16" s="114">
        <f>IF(AZ16=4,G16,0)</f>
        <v>0</v>
      </c>
      <c r="BE16" s="114">
        <f>IF(AZ16=5,G16,0)</f>
        <v>0</v>
      </c>
      <c r="CZ16" s="114">
        <v>0</v>
      </c>
    </row>
    <row r="17" spans="1:104" x14ac:dyDescent="0.2">
      <c r="A17" s="181"/>
      <c r="B17" s="173"/>
      <c r="C17" s="184" t="s">
        <v>156</v>
      </c>
      <c r="D17" s="185"/>
      <c r="E17" s="185"/>
      <c r="F17" s="179"/>
      <c r="G17" s="147">
        <f t="shared" si="0"/>
        <v>0</v>
      </c>
      <c r="O17" s="141"/>
    </row>
    <row r="18" spans="1:104" x14ac:dyDescent="0.2">
      <c r="A18" s="181">
        <v>8</v>
      </c>
      <c r="B18" s="173" t="s">
        <v>155</v>
      </c>
      <c r="C18" s="184" t="s">
        <v>170</v>
      </c>
      <c r="D18" s="185" t="s">
        <v>136</v>
      </c>
      <c r="E18" s="185">
        <v>1</v>
      </c>
      <c r="F18" s="179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>IF(AZ18=1,G18,0)</f>
        <v>0</v>
      </c>
      <c r="BB18" s="114">
        <f>IF(AZ18=2,G18,0)</f>
        <v>0</v>
      </c>
      <c r="BC18" s="114">
        <f>IF(AZ18=3,G18,0)</f>
        <v>0</v>
      </c>
      <c r="BD18" s="114">
        <f>IF(AZ18=4,G18,0)</f>
        <v>0</v>
      </c>
      <c r="BE18" s="114">
        <f>IF(AZ18=5,G18,0)</f>
        <v>0</v>
      </c>
      <c r="CZ18" s="114">
        <v>0</v>
      </c>
    </row>
    <row r="19" spans="1:104" x14ac:dyDescent="0.2">
      <c r="A19" s="181">
        <v>9</v>
      </c>
      <c r="B19" s="173" t="s">
        <v>154</v>
      </c>
      <c r="C19" s="187" t="s">
        <v>153</v>
      </c>
      <c r="D19" s="185" t="s">
        <v>136</v>
      </c>
      <c r="E19" s="185">
        <v>6</v>
      </c>
      <c r="F19" s="179"/>
      <c r="G19" s="147">
        <f t="shared" si="0"/>
        <v>0</v>
      </c>
      <c r="O19" s="141">
        <v>4</v>
      </c>
      <c r="BA19" s="153">
        <f>SUM(BA9:BA18)</f>
        <v>0</v>
      </c>
      <c r="BB19" s="153">
        <f>SUM(BB9:BB18)</f>
        <v>0</v>
      </c>
      <c r="BC19" s="153">
        <f>SUM(BC9:BC18)</f>
        <v>0</v>
      </c>
      <c r="BD19" s="153">
        <f>SUM(BD9:BD18)</f>
        <v>0</v>
      </c>
      <c r="BE19" s="153">
        <f>SUM(BE9:BE18)</f>
        <v>0</v>
      </c>
    </row>
    <row r="20" spans="1:104" x14ac:dyDescent="0.2">
      <c r="A20" s="181">
        <v>10</v>
      </c>
      <c r="B20" s="173" t="s">
        <v>152</v>
      </c>
      <c r="C20" s="187" t="s">
        <v>151</v>
      </c>
      <c r="D20" s="185" t="s">
        <v>136</v>
      </c>
      <c r="E20" s="185">
        <v>2</v>
      </c>
      <c r="F20" s="182"/>
      <c r="G20" s="147">
        <f t="shared" si="0"/>
        <v>0</v>
      </c>
      <c r="H20" s="140"/>
      <c r="I20" s="140"/>
      <c r="O20" s="141">
        <v>1</v>
      </c>
    </row>
    <row r="21" spans="1:104" x14ac:dyDescent="0.2">
      <c r="A21" s="181">
        <v>11</v>
      </c>
      <c r="B21" s="173" t="s">
        <v>150</v>
      </c>
      <c r="C21" s="187" t="s">
        <v>149</v>
      </c>
      <c r="D21" s="185" t="s">
        <v>136</v>
      </c>
      <c r="E21" s="185">
        <v>1</v>
      </c>
      <c r="F21" s="179"/>
      <c r="G21" s="147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81">
        <v>12</v>
      </c>
      <c r="B22" s="180" t="s">
        <v>148</v>
      </c>
      <c r="C22" s="187" t="s">
        <v>145</v>
      </c>
      <c r="D22" s="185" t="s">
        <v>136</v>
      </c>
      <c r="E22" s="185">
        <v>3</v>
      </c>
      <c r="F22" s="179"/>
      <c r="G22" s="147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x14ac:dyDescent="0.2">
      <c r="A23" s="181">
        <v>13</v>
      </c>
      <c r="B23" s="173" t="s">
        <v>147</v>
      </c>
      <c r="C23" s="187" t="s">
        <v>171</v>
      </c>
      <c r="D23" s="185" t="s">
        <v>136</v>
      </c>
      <c r="E23" s="185">
        <v>2</v>
      </c>
      <c r="F23" s="182"/>
      <c r="G23" s="147">
        <f t="shared" si="0"/>
        <v>0</v>
      </c>
      <c r="H23" s="140"/>
      <c r="I23" s="140"/>
      <c r="O23" s="141">
        <v>1</v>
      </c>
    </row>
    <row r="24" spans="1:104" x14ac:dyDescent="0.2">
      <c r="A24" s="181">
        <v>14</v>
      </c>
      <c r="B24" s="173" t="s">
        <v>146</v>
      </c>
      <c r="C24" s="187" t="s">
        <v>143</v>
      </c>
      <c r="D24" s="185" t="s">
        <v>136</v>
      </c>
      <c r="E24" s="185">
        <v>1</v>
      </c>
      <c r="F24" s="179"/>
      <c r="G24" s="147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x14ac:dyDescent="0.2">
      <c r="A25" s="181">
        <v>15</v>
      </c>
      <c r="B25" s="173" t="s">
        <v>144</v>
      </c>
      <c r="C25" s="184" t="s">
        <v>142</v>
      </c>
      <c r="D25" s="185" t="s">
        <v>136</v>
      </c>
      <c r="E25" s="185">
        <v>1</v>
      </c>
      <c r="F25" s="179"/>
      <c r="G25" s="147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181">
        <v>16</v>
      </c>
      <c r="B26" s="173" t="s">
        <v>176</v>
      </c>
      <c r="C26" s="187" t="s">
        <v>145</v>
      </c>
      <c r="D26" s="185" t="s">
        <v>136</v>
      </c>
      <c r="E26" s="185">
        <v>1</v>
      </c>
      <c r="F26" s="179"/>
      <c r="G26" s="147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x14ac:dyDescent="0.2">
      <c r="A27" s="181">
        <v>17</v>
      </c>
      <c r="B27" s="180" t="s">
        <v>141</v>
      </c>
      <c r="C27" s="187" t="s">
        <v>140</v>
      </c>
      <c r="D27" s="185" t="s">
        <v>136</v>
      </c>
      <c r="E27" s="185">
        <v>1</v>
      </c>
      <c r="F27" s="179"/>
      <c r="G27" s="147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 x14ac:dyDescent="0.2">
      <c r="A28" s="181">
        <v>18</v>
      </c>
      <c r="B28" s="173" t="s">
        <v>177</v>
      </c>
      <c r="C28" s="187" t="s">
        <v>139</v>
      </c>
      <c r="D28" s="185" t="s">
        <v>136</v>
      </c>
      <c r="E28" s="185">
        <v>3</v>
      </c>
      <c r="F28" s="182"/>
      <c r="G28" s="147">
        <f t="shared" si="0"/>
        <v>0</v>
      </c>
      <c r="H28" s="140"/>
      <c r="I28" s="140"/>
      <c r="O28" s="141">
        <v>1</v>
      </c>
    </row>
    <row r="29" spans="1:104" x14ac:dyDescent="0.2">
      <c r="A29" s="181">
        <v>19</v>
      </c>
      <c r="B29" s="173" t="s">
        <v>138</v>
      </c>
      <c r="C29" s="187" t="s">
        <v>137</v>
      </c>
      <c r="D29" s="185" t="s">
        <v>136</v>
      </c>
      <c r="E29" s="185">
        <v>1</v>
      </c>
      <c r="F29" s="179"/>
      <c r="G29" s="147">
        <f t="shared" si="0"/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 x14ac:dyDescent="0.2">
      <c r="A30" s="181">
        <v>20</v>
      </c>
      <c r="B30" s="173" t="s">
        <v>135</v>
      </c>
      <c r="C30" s="187" t="s">
        <v>134</v>
      </c>
      <c r="D30" s="185"/>
      <c r="E30" s="185"/>
      <c r="F30" s="179"/>
      <c r="G30" s="147">
        <f t="shared" si="0"/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81">
        <v>21</v>
      </c>
      <c r="B31" s="180" t="s">
        <v>178</v>
      </c>
      <c r="C31" s="187" t="s">
        <v>133</v>
      </c>
      <c r="D31" s="185" t="s">
        <v>130</v>
      </c>
      <c r="E31" s="185">
        <v>9</v>
      </c>
      <c r="F31" s="179"/>
      <c r="G31" s="147">
        <f t="shared" si="0"/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 x14ac:dyDescent="0.2">
      <c r="A32" s="181">
        <v>22</v>
      </c>
      <c r="B32" s="173" t="s">
        <v>179</v>
      </c>
      <c r="C32" s="187" t="s">
        <v>132</v>
      </c>
      <c r="D32" s="185" t="s">
        <v>130</v>
      </c>
      <c r="E32" s="185">
        <v>1</v>
      </c>
      <c r="F32" s="178"/>
      <c r="G32" s="147">
        <f t="shared" si="0"/>
        <v>0</v>
      </c>
      <c r="H32" s="140"/>
      <c r="I32" s="140"/>
      <c r="O32" s="141">
        <v>1</v>
      </c>
    </row>
    <row r="33" spans="1:11" x14ac:dyDescent="0.2">
      <c r="A33" s="175">
        <v>23</v>
      </c>
      <c r="B33" s="174">
        <v>713411</v>
      </c>
      <c r="C33" s="187" t="s">
        <v>131</v>
      </c>
      <c r="D33" s="185" t="s">
        <v>130</v>
      </c>
      <c r="E33" s="185">
        <v>9</v>
      </c>
      <c r="F33" s="176"/>
      <c r="G33" s="147">
        <f t="shared" si="0"/>
        <v>0</v>
      </c>
    </row>
    <row r="34" spans="1:11" x14ac:dyDescent="0.2">
      <c r="A34" s="175">
        <v>24</v>
      </c>
      <c r="B34" s="174">
        <v>733106</v>
      </c>
      <c r="C34" s="187" t="s">
        <v>129</v>
      </c>
      <c r="D34" s="190" t="s">
        <v>98</v>
      </c>
      <c r="E34" s="185">
        <v>1</v>
      </c>
      <c r="F34" s="176"/>
      <c r="G34" s="147">
        <f t="shared" si="0"/>
        <v>0</v>
      </c>
      <c r="K34" s="177"/>
    </row>
    <row r="35" spans="1:11" x14ac:dyDescent="0.2">
      <c r="A35" s="175">
        <v>25</v>
      </c>
      <c r="B35" s="174">
        <v>733107</v>
      </c>
      <c r="C35" s="187" t="s">
        <v>128</v>
      </c>
      <c r="D35" s="185" t="s">
        <v>98</v>
      </c>
      <c r="E35" s="185">
        <v>1</v>
      </c>
      <c r="F35" s="176"/>
      <c r="G35" s="147">
        <f t="shared" si="0"/>
        <v>0</v>
      </c>
    </row>
    <row r="36" spans="1:11" x14ac:dyDescent="0.2">
      <c r="A36" s="175">
        <v>26</v>
      </c>
      <c r="B36" s="174">
        <v>727101</v>
      </c>
      <c r="C36" s="187" t="s">
        <v>127</v>
      </c>
      <c r="D36" s="185" t="s">
        <v>98</v>
      </c>
      <c r="E36" s="185">
        <v>1</v>
      </c>
      <c r="F36" s="176"/>
      <c r="G36" s="147">
        <f t="shared" si="0"/>
        <v>0</v>
      </c>
    </row>
    <row r="37" spans="1:11" x14ac:dyDescent="0.2">
      <c r="A37" s="172"/>
      <c r="B37" s="171" t="s">
        <v>126</v>
      </c>
      <c r="C37" s="170" t="s">
        <v>125</v>
      </c>
      <c r="D37" s="169"/>
      <c r="E37" s="169"/>
      <c r="F37" s="168"/>
      <c r="G37" s="167">
        <f>SUM(G8:G36)</f>
        <v>0</v>
      </c>
    </row>
    <row r="38" spans="1:11" x14ac:dyDescent="0.2">
      <c r="B38" s="114" t="s">
        <v>124</v>
      </c>
      <c r="E38" s="114"/>
    </row>
    <row r="39" spans="1:11" x14ac:dyDescent="0.2">
      <c r="E39" s="114"/>
    </row>
    <row r="40" spans="1:11" x14ac:dyDescent="0.2">
      <c r="A40" s="154"/>
      <c r="B40" s="154"/>
      <c r="C40" s="154"/>
      <c r="D40" s="154"/>
      <c r="E40" s="154"/>
      <c r="F40" s="154"/>
      <c r="G40" s="154"/>
    </row>
    <row r="41" spans="1:11" x14ac:dyDescent="0.2">
      <c r="A41" s="154"/>
      <c r="B41" s="154"/>
      <c r="C41" s="154"/>
      <c r="D41" s="154"/>
      <c r="E41" s="154"/>
      <c r="F41" s="154"/>
      <c r="G41" s="154"/>
    </row>
    <row r="42" spans="1:11" x14ac:dyDescent="0.2">
      <c r="A42" s="154"/>
      <c r="B42" s="154"/>
      <c r="C42" s="154"/>
      <c r="D42" s="154"/>
      <c r="E42" s="154"/>
      <c r="F42" s="154"/>
      <c r="G42" s="154"/>
    </row>
    <row r="43" spans="1:11" x14ac:dyDescent="0.2">
      <c r="A43" s="154"/>
      <c r="B43" s="154"/>
      <c r="C43" s="154"/>
      <c r="D43" s="154"/>
      <c r="E43" s="154"/>
      <c r="F43" s="154"/>
      <c r="G43" s="154"/>
    </row>
    <row r="44" spans="1:11" x14ac:dyDescent="0.2">
      <c r="E44" s="114"/>
    </row>
    <row r="45" spans="1:11" x14ac:dyDescent="0.2">
      <c r="E45" s="114"/>
    </row>
    <row r="46" spans="1:11" x14ac:dyDescent="0.2">
      <c r="E46" s="114"/>
    </row>
    <row r="47" spans="1:11" x14ac:dyDescent="0.2">
      <c r="E47" s="114"/>
    </row>
    <row r="48" spans="1:11" x14ac:dyDescent="0.2">
      <c r="E48" s="114"/>
    </row>
    <row r="49" spans="5:5" x14ac:dyDescent="0.2">
      <c r="E49" s="114"/>
    </row>
    <row r="50" spans="5:5" x14ac:dyDescent="0.2">
      <c r="E50" s="114"/>
    </row>
    <row r="51" spans="5:5" x14ac:dyDescent="0.2">
      <c r="E51" s="114"/>
    </row>
    <row r="52" spans="5:5" x14ac:dyDescent="0.2">
      <c r="E52" s="114"/>
    </row>
    <row r="53" spans="5:5" x14ac:dyDescent="0.2">
      <c r="E53" s="114"/>
    </row>
    <row r="54" spans="5:5" x14ac:dyDescent="0.2">
      <c r="E54" s="114"/>
    </row>
    <row r="55" spans="5:5" x14ac:dyDescent="0.2">
      <c r="E55" s="114"/>
    </row>
    <row r="56" spans="5:5" x14ac:dyDescent="0.2">
      <c r="E56" s="114"/>
    </row>
    <row r="57" spans="5:5" x14ac:dyDescent="0.2">
      <c r="E57" s="114"/>
    </row>
    <row r="58" spans="5:5" x14ac:dyDescent="0.2">
      <c r="E58" s="114"/>
    </row>
    <row r="59" spans="5:5" x14ac:dyDescent="0.2">
      <c r="E59" s="114"/>
    </row>
    <row r="60" spans="5:5" x14ac:dyDescent="0.2">
      <c r="E60" s="114"/>
    </row>
    <row r="61" spans="5:5" x14ac:dyDescent="0.2">
      <c r="E61" s="114"/>
    </row>
    <row r="62" spans="5:5" x14ac:dyDescent="0.2">
      <c r="E62" s="114"/>
    </row>
    <row r="63" spans="5:5" x14ac:dyDescent="0.2">
      <c r="E63" s="114"/>
    </row>
    <row r="64" spans="5:5" x14ac:dyDescent="0.2">
      <c r="E64" s="114"/>
    </row>
    <row r="65" spans="1:7" x14ac:dyDescent="0.2">
      <c r="E65" s="114"/>
    </row>
    <row r="66" spans="1:7" x14ac:dyDescent="0.2">
      <c r="E66" s="114"/>
    </row>
    <row r="67" spans="1:7" x14ac:dyDescent="0.2">
      <c r="E67" s="114"/>
    </row>
    <row r="68" spans="1:7" x14ac:dyDescent="0.2">
      <c r="E68" s="114"/>
    </row>
    <row r="69" spans="1:7" x14ac:dyDescent="0.2">
      <c r="E69" s="114"/>
    </row>
    <row r="70" spans="1:7" x14ac:dyDescent="0.2">
      <c r="E70" s="114"/>
    </row>
    <row r="71" spans="1:7" x14ac:dyDescent="0.2">
      <c r="E71" s="114"/>
    </row>
    <row r="72" spans="1:7" x14ac:dyDescent="0.2">
      <c r="E72" s="114"/>
    </row>
    <row r="73" spans="1:7" x14ac:dyDescent="0.2">
      <c r="E73" s="114"/>
    </row>
    <row r="74" spans="1:7" x14ac:dyDescent="0.2">
      <c r="E74" s="114"/>
    </row>
    <row r="75" spans="1:7" x14ac:dyDescent="0.2">
      <c r="A75" s="155"/>
      <c r="B75" s="155"/>
    </row>
    <row r="76" spans="1:7" x14ac:dyDescent="0.2">
      <c r="A76" s="154"/>
      <c r="B76" s="154"/>
      <c r="C76" s="157"/>
      <c r="D76" s="157"/>
      <c r="E76" s="158"/>
      <c r="F76" s="157"/>
      <c r="G76" s="159"/>
    </row>
    <row r="77" spans="1:7" x14ac:dyDescent="0.2">
      <c r="A77" s="160"/>
      <c r="B77" s="160"/>
      <c r="C77" s="154"/>
      <c r="D77" s="154"/>
      <c r="E77" s="161"/>
      <c r="F77" s="154"/>
      <c r="G77" s="154"/>
    </row>
    <row r="78" spans="1:7" x14ac:dyDescent="0.2">
      <c r="A78" s="154"/>
      <c r="B78" s="154"/>
      <c r="C78" s="154"/>
      <c r="D78" s="154"/>
      <c r="E78" s="161"/>
      <c r="F78" s="154"/>
      <c r="G78" s="154"/>
    </row>
    <row r="79" spans="1:7" x14ac:dyDescent="0.2">
      <c r="A79" s="154"/>
      <c r="B79" s="154"/>
      <c r="C79" s="154"/>
      <c r="D79" s="154"/>
      <c r="E79" s="161"/>
      <c r="F79" s="154"/>
      <c r="G79" s="154"/>
    </row>
    <row r="80" spans="1:7" x14ac:dyDescent="0.2">
      <c r="A80" s="154"/>
      <c r="B80" s="154"/>
      <c r="C80" s="154"/>
      <c r="D80" s="154"/>
      <c r="E80" s="161"/>
      <c r="F80" s="154"/>
      <c r="G80" s="154"/>
    </row>
    <row r="81" spans="1:7" x14ac:dyDescent="0.2">
      <c r="A81" s="154"/>
      <c r="B81" s="154"/>
      <c r="C81" s="154"/>
      <c r="D81" s="154"/>
      <c r="E81" s="161"/>
      <c r="F81" s="154"/>
      <c r="G81" s="154"/>
    </row>
    <row r="82" spans="1:7" x14ac:dyDescent="0.2">
      <c r="A82" s="154"/>
      <c r="B82" s="154"/>
      <c r="C82" s="154"/>
      <c r="D82" s="154"/>
      <c r="E82" s="161"/>
      <c r="F82" s="154"/>
      <c r="G82" s="154"/>
    </row>
    <row r="83" spans="1:7" x14ac:dyDescent="0.2">
      <c r="A83" s="154"/>
      <c r="B83" s="154"/>
      <c r="C83" s="154"/>
      <c r="D83" s="154"/>
      <c r="E83" s="161"/>
      <c r="F83" s="154"/>
      <c r="G83" s="154"/>
    </row>
    <row r="84" spans="1:7" x14ac:dyDescent="0.2">
      <c r="A84" s="154"/>
      <c r="B84" s="154"/>
      <c r="C84" s="154"/>
      <c r="D84" s="154"/>
      <c r="E84" s="161"/>
      <c r="F84" s="154"/>
      <c r="G84" s="154"/>
    </row>
    <row r="85" spans="1:7" x14ac:dyDescent="0.2">
      <c r="A85" s="154"/>
      <c r="B85" s="154"/>
      <c r="C85" s="154"/>
      <c r="D85" s="154"/>
      <c r="E85" s="161"/>
      <c r="F85" s="154"/>
      <c r="G85" s="154"/>
    </row>
    <row r="86" spans="1:7" x14ac:dyDescent="0.2">
      <c r="A86" s="154"/>
      <c r="B86" s="154"/>
      <c r="C86" s="154"/>
      <c r="D86" s="154"/>
      <c r="E86" s="161"/>
      <c r="F86" s="154"/>
      <c r="G86" s="154"/>
    </row>
    <row r="87" spans="1:7" x14ac:dyDescent="0.2">
      <c r="A87" s="154"/>
      <c r="B87" s="154"/>
      <c r="C87" s="154"/>
      <c r="D87" s="154"/>
      <c r="E87" s="161"/>
      <c r="F87" s="154"/>
      <c r="G87" s="154"/>
    </row>
    <row r="88" spans="1:7" x14ac:dyDescent="0.2">
      <c r="A88" s="154"/>
      <c r="B88" s="154"/>
      <c r="C88" s="154"/>
      <c r="D88" s="154"/>
      <c r="E88" s="161"/>
      <c r="F88" s="154"/>
      <c r="G88" s="154"/>
    </row>
    <row r="89" spans="1:7" x14ac:dyDescent="0.2">
      <c r="A89" s="154"/>
      <c r="B89" s="154"/>
      <c r="C89" s="154"/>
      <c r="D89" s="154"/>
      <c r="E89" s="161"/>
      <c r="F89" s="154"/>
      <c r="G89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64"/>
  <sheetViews>
    <sheetView showGridLines="0" showZeros="0" view="pageBreakPreview" topLeftCell="A49" zoomScaleNormal="100" zoomScaleSheetLayoutView="100" workbookViewId="0">
      <selection activeCell="E68" sqref="E68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41" t="s">
        <v>57</v>
      </c>
      <c r="B1" s="241"/>
      <c r="C1" s="241"/>
      <c r="D1" s="241"/>
      <c r="E1" s="241"/>
      <c r="F1" s="241"/>
      <c r="G1" s="241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42" t="s">
        <v>5</v>
      </c>
      <c r="B3" s="243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244" t="s">
        <v>1</v>
      </c>
      <c r="B4" s="245"/>
      <c r="C4" s="124" t="s">
        <v>120</v>
      </c>
      <c r="D4" s="125"/>
      <c r="E4" s="246"/>
      <c r="F4" s="246"/>
      <c r="G4" s="247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265</v>
      </c>
      <c r="C7" s="217" t="s">
        <v>264</v>
      </c>
      <c r="D7" s="216"/>
      <c r="E7" s="215"/>
      <c r="F7" s="138"/>
      <c r="G7" s="139"/>
      <c r="H7" s="140"/>
      <c r="I7" s="140"/>
      <c r="O7" s="141">
        <v>1</v>
      </c>
    </row>
    <row r="8" spans="1:104" x14ac:dyDescent="0.2">
      <c r="A8" s="213">
        <v>1</v>
      </c>
      <c r="B8" s="212" t="s">
        <v>263</v>
      </c>
      <c r="C8" s="204" t="s">
        <v>266</v>
      </c>
      <c r="D8" s="198" t="s">
        <v>136</v>
      </c>
      <c r="E8" s="197">
        <v>7</v>
      </c>
      <c r="F8" s="203"/>
      <c r="G8" s="147">
        <f t="shared" ref="G8:G27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213">
        <v>2</v>
      </c>
      <c r="B9" s="214" t="s">
        <v>262</v>
      </c>
      <c r="C9" s="204" t="s">
        <v>49</v>
      </c>
      <c r="D9" s="198" t="s">
        <v>136</v>
      </c>
      <c r="E9" s="197">
        <v>7</v>
      </c>
      <c r="F9" s="203"/>
      <c r="G9" s="196">
        <f t="shared" si="0"/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213">
        <v>3</v>
      </c>
      <c r="B10" s="214" t="s">
        <v>261</v>
      </c>
      <c r="C10" s="204" t="s">
        <v>260</v>
      </c>
      <c r="D10" s="198" t="s">
        <v>136</v>
      </c>
      <c r="E10" s="197">
        <v>7</v>
      </c>
      <c r="F10" s="203"/>
      <c r="G10" s="196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213" t="s">
        <v>259</v>
      </c>
      <c r="B11" s="214" t="s">
        <v>258</v>
      </c>
      <c r="C11" s="204" t="s">
        <v>267</v>
      </c>
      <c r="D11" s="198" t="s">
        <v>136</v>
      </c>
      <c r="E11" s="197">
        <v>2</v>
      </c>
      <c r="F11" s="203"/>
      <c r="G11" s="196">
        <f t="shared" si="0"/>
        <v>0</v>
      </c>
      <c r="H11" s="140"/>
      <c r="I11" s="140"/>
      <c r="O11" s="141">
        <v>1</v>
      </c>
    </row>
    <row r="12" spans="1:104" x14ac:dyDescent="0.2">
      <c r="A12" s="213" t="s">
        <v>257</v>
      </c>
      <c r="B12" s="214" t="s">
        <v>256</v>
      </c>
      <c r="C12" s="204" t="s">
        <v>49</v>
      </c>
      <c r="D12" s="198" t="s">
        <v>136</v>
      </c>
      <c r="E12" s="197">
        <v>2</v>
      </c>
      <c r="F12" s="203"/>
      <c r="G12" s="196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213" t="s">
        <v>255</v>
      </c>
      <c r="B13" s="214" t="s">
        <v>254</v>
      </c>
      <c r="C13" s="204" t="s">
        <v>253</v>
      </c>
      <c r="D13" s="198" t="s">
        <v>136</v>
      </c>
      <c r="E13" s="197">
        <v>2</v>
      </c>
      <c r="F13" s="203"/>
      <c r="G13" s="196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213" t="s">
        <v>252</v>
      </c>
      <c r="B14" s="214" t="s">
        <v>251</v>
      </c>
      <c r="C14" s="204" t="s">
        <v>268</v>
      </c>
      <c r="D14" s="198" t="s">
        <v>136</v>
      </c>
      <c r="E14" s="197">
        <v>3</v>
      </c>
      <c r="F14" s="203"/>
      <c r="G14" s="196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213" t="s">
        <v>250</v>
      </c>
      <c r="B15" s="214" t="s">
        <v>249</v>
      </c>
      <c r="C15" s="204" t="s">
        <v>49</v>
      </c>
      <c r="D15" s="198" t="s">
        <v>136</v>
      </c>
      <c r="E15" s="197">
        <v>3</v>
      </c>
      <c r="F15" s="203"/>
      <c r="G15" s="196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213" t="s">
        <v>248</v>
      </c>
      <c r="B16" s="214" t="s">
        <v>247</v>
      </c>
      <c r="C16" s="204" t="s">
        <v>269</v>
      </c>
      <c r="D16" s="198" t="s">
        <v>136</v>
      </c>
      <c r="E16" s="197">
        <v>1</v>
      </c>
      <c r="F16" s="203"/>
      <c r="G16" s="196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213" t="s">
        <v>246</v>
      </c>
      <c r="B17" s="214" t="s">
        <v>245</v>
      </c>
      <c r="C17" s="204" t="s">
        <v>49</v>
      </c>
      <c r="D17" s="198" t="s">
        <v>136</v>
      </c>
      <c r="E17" s="197">
        <v>1</v>
      </c>
      <c r="F17" s="203"/>
      <c r="G17" s="196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213" t="s">
        <v>244</v>
      </c>
      <c r="B18" s="214" t="s">
        <v>243</v>
      </c>
      <c r="C18" s="204" t="s">
        <v>270</v>
      </c>
      <c r="D18" s="198" t="s">
        <v>136</v>
      </c>
      <c r="E18" s="197">
        <v>1</v>
      </c>
      <c r="F18" s="203"/>
      <c r="G18" s="196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213" t="s">
        <v>242</v>
      </c>
      <c r="B19" s="214" t="s">
        <v>241</v>
      </c>
      <c r="C19" s="204" t="s">
        <v>49</v>
      </c>
      <c r="D19" s="198" t="s">
        <v>136</v>
      </c>
      <c r="E19" s="197">
        <v>1</v>
      </c>
      <c r="F19" s="203"/>
      <c r="G19" s="196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ht="22.5" x14ac:dyDescent="0.2">
      <c r="A20" s="213">
        <v>13</v>
      </c>
      <c r="B20" s="214" t="s">
        <v>240</v>
      </c>
      <c r="C20" s="204" t="s">
        <v>275</v>
      </c>
      <c r="D20" s="198" t="s">
        <v>136</v>
      </c>
      <c r="E20" s="197">
        <v>3</v>
      </c>
      <c r="F20" s="203"/>
      <c r="G20" s="209">
        <f t="shared" si="0"/>
        <v>0</v>
      </c>
      <c r="H20" s="140"/>
      <c r="I20" s="140"/>
      <c r="O20" s="141">
        <v>1</v>
      </c>
    </row>
    <row r="21" spans="1:104" x14ac:dyDescent="0.2">
      <c r="A21" s="213">
        <v>14</v>
      </c>
      <c r="B21" s="214" t="s">
        <v>239</v>
      </c>
      <c r="C21" s="204" t="s">
        <v>49</v>
      </c>
      <c r="D21" s="198" t="s">
        <v>136</v>
      </c>
      <c r="E21" s="197">
        <v>3</v>
      </c>
      <c r="F21" s="203"/>
      <c r="G21" s="209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213">
        <v>15</v>
      </c>
      <c r="B22" s="214" t="s">
        <v>238</v>
      </c>
      <c r="C22" s="204" t="s">
        <v>276</v>
      </c>
      <c r="D22" s="198" t="s">
        <v>136</v>
      </c>
      <c r="E22" s="197">
        <v>1</v>
      </c>
      <c r="F22" s="203"/>
      <c r="G22" s="209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x14ac:dyDescent="0.2">
      <c r="A23" s="213">
        <v>16</v>
      </c>
      <c r="B23" s="214" t="s">
        <v>237</v>
      </c>
      <c r="C23" s="204" t="s">
        <v>49</v>
      </c>
      <c r="D23" s="198" t="s">
        <v>136</v>
      </c>
      <c r="E23" s="197">
        <v>1</v>
      </c>
      <c r="F23" s="203"/>
      <c r="G23" s="209">
        <f t="shared" si="0"/>
        <v>0</v>
      </c>
      <c r="H23" s="140"/>
      <c r="I23" s="140"/>
      <c r="O23" s="141">
        <v>1</v>
      </c>
    </row>
    <row r="24" spans="1:104" ht="22.5" x14ac:dyDescent="0.2">
      <c r="A24" s="213">
        <v>17</v>
      </c>
      <c r="B24" s="214" t="s">
        <v>236</v>
      </c>
      <c r="C24" s="204" t="s">
        <v>271</v>
      </c>
      <c r="D24" s="198" t="s">
        <v>136</v>
      </c>
      <c r="E24" s="197">
        <v>1</v>
      </c>
      <c r="F24" s="203"/>
      <c r="G24" s="209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x14ac:dyDescent="0.2">
      <c r="A25" s="213">
        <v>18</v>
      </c>
      <c r="B25" s="214" t="s">
        <v>235</v>
      </c>
      <c r="C25" s="204" t="s">
        <v>49</v>
      </c>
      <c r="D25" s="198" t="s">
        <v>136</v>
      </c>
      <c r="E25" s="197">
        <v>1</v>
      </c>
      <c r="F25" s="203"/>
      <c r="G25" s="196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213">
        <v>19</v>
      </c>
      <c r="B26" s="214" t="s">
        <v>234</v>
      </c>
      <c r="C26" s="204" t="s">
        <v>231</v>
      </c>
      <c r="D26" s="198"/>
      <c r="E26" s="197">
        <v>1</v>
      </c>
      <c r="F26" s="203"/>
      <c r="G26" s="209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x14ac:dyDescent="0.2">
      <c r="A27" s="181">
        <v>20</v>
      </c>
      <c r="B27" s="214" t="s">
        <v>233</v>
      </c>
      <c r="C27" s="204" t="s">
        <v>229</v>
      </c>
      <c r="D27" s="198" t="s">
        <v>136</v>
      </c>
      <c r="E27" s="197">
        <v>1</v>
      </c>
      <c r="F27" s="203"/>
      <c r="G27" s="196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 x14ac:dyDescent="0.2">
      <c r="A28" s="181"/>
      <c r="B28" s="214"/>
      <c r="C28" s="204" t="s">
        <v>4</v>
      </c>
      <c r="D28" s="198" t="s">
        <v>4</v>
      </c>
      <c r="E28" s="197" t="s">
        <v>4</v>
      </c>
      <c r="F28" s="203"/>
      <c r="G28" s="196"/>
      <c r="H28" s="140"/>
      <c r="I28" s="140"/>
      <c r="O28" s="141">
        <v>1</v>
      </c>
    </row>
    <row r="29" spans="1:104" x14ac:dyDescent="0.2">
      <c r="A29" s="181"/>
      <c r="B29" s="214"/>
      <c r="C29" s="207" t="s">
        <v>228</v>
      </c>
      <c r="D29" s="198" t="s">
        <v>4</v>
      </c>
      <c r="E29" s="197" t="s">
        <v>4</v>
      </c>
      <c r="F29" s="203"/>
      <c r="G29" s="196"/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 x14ac:dyDescent="0.2">
      <c r="A30" s="181">
        <v>21</v>
      </c>
      <c r="B30" s="214" t="s">
        <v>232</v>
      </c>
      <c r="C30" s="204" t="s">
        <v>226</v>
      </c>
      <c r="D30" s="198" t="s">
        <v>130</v>
      </c>
      <c r="E30" s="197">
        <v>150</v>
      </c>
      <c r="F30" s="203"/>
      <c r="G30" s="196">
        <f t="shared" ref="G30:G31" si="6">E30*F30</f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81">
        <v>22</v>
      </c>
      <c r="B31" s="214" t="s">
        <v>230</v>
      </c>
      <c r="C31" s="204" t="s">
        <v>49</v>
      </c>
      <c r="D31" s="198" t="s">
        <v>130</v>
      </c>
      <c r="E31" s="197">
        <v>150</v>
      </c>
      <c r="F31" s="203"/>
      <c r="G31" s="196">
        <f t="shared" si="6"/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 x14ac:dyDescent="0.2">
      <c r="A32" s="213">
        <v>23</v>
      </c>
      <c r="B32" s="212" t="s">
        <v>227</v>
      </c>
      <c r="C32" s="204" t="s">
        <v>223</v>
      </c>
      <c r="D32" s="198" t="s">
        <v>130</v>
      </c>
      <c r="E32" s="197">
        <v>85</v>
      </c>
      <c r="F32" s="203"/>
      <c r="G32" s="196">
        <f t="shared" ref="G32:G49" si="7">E32*F32</f>
        <v>0</v>
      </c>
      <c r="H32" s="140"/>
      <c r="I32" s="140"/>
      <c r="O32" s="141">
        <v>1</v>
      </c>
    </row>
    <row r="33" spans="1:7" x14ac:dyDescent="0.2">
      <c r="A33" s="206">
        <v>24</v>
      </c>
      <c r="B33" s="205" t="s">
        <v>225</v>
      </c>
      <c r="C33" s="204" t="s">
        <v>49</v>
      </c>
      <c r="D33" s="198" t="s">
        <v>130</v>
      </c>
      <c r="E33" s="197">
        <v>85</v>
      </c>
      <c r="F33" s="203"/>
      <c r="G33" s="196">
        <f t="shared" si="7"/>
        <v>0</v>
      </c>
    </row>
    <row r="34" spans="1:7" x14ac:dyDescent="0.2">
      <c r="A34" s="206">
        <v>25</v>
      </c>
      <c r="B34" s="205" t="s">
        <v>224</v>
      </c>
      <c r="C34" s="204" t="s">
        <v>220</v>
      </c>
      <c r="D34" s="198" t="s">
        <v>130</v>
      </c>
      <c r="E34" s="197">
        <v>5</v>
      </c>
      <c r="F34" s="203"/>
      <c r="G34" s="196">
        <f t="shared" si="7"/>
        <v>0</v>
      </c>
    </row>
    <row r="35" spans="1:7" x14ac:dyDescent="0.2">
      <c r="A35" s="206">
        <v>26</v>
      </c>
      <c r="B35" s="205" t="s">
        <v>222</v>
      </c>
      <c r="C35" s="204" t="s">
        <v>49</v>
      </c>
      <c r="D35" s="198" t="s">
        <v>130</v>
      </c>
      <c r="E35" s="197">
        <v>5</v>
      </c>
      <c r="F35" s="203"/>
      <c r="G35" s="196">
        <f t="shared" si="7"/>
        <v>0</v>
      </c>
    </row>
    <row r="36" spans="1:7" x14ac:dyDescent="0.2">
      <c r="A36" s="206">
        <v>27</v>
      </c>
      <c r="B36" s="205" t="s">
        <v>221</v>
      </c>
      <c r="C36" s="204" t="s">
        <v>217</v>
      </c>
      <c r="D36" s="198" t="s">
        <v>130</v>
      </c>
      <c r="E36" s="197">
        <v>75</v>
      </c>
      <c r="F36" s="203"/>
      <c r="G36" s="196">
        <f t="shared" si="7"/>
        <v>0</v>
      </c>
    </row>
    <row r="37" spans="1:7" x14ac:dyDescent="0.2">
      <c r="A37" s="206">
        <v>28</v>
      </c>
      <c r="B37" s="205" t="s">
        <v>219</v>
      </c>
      <c r="C37" s="204" t="s">
        <v>49</v>
      </c>
      <c r="D37" s="198" t="s">
        <v>130</v>
      </c>
      <c r="E37" s="197">
        <v>75</v>
      </c>
      <c r="F37" s="203"/>
      <c r="G37" s="196">
        <f t="shared" si="7"/>
        <v>0</v>
      </c>
    </row>
    <row r="38" spans="1:7" x14ac:dyDescent="0.2">
      <c r="A38" s="206">
        <v>29</v>
      </c>
      <c r="B38" s="205" t="s">
        <v>218</v>
      </c>
      <c r="C38" s="204" t="s">
        <v>214</v>
      </c>
      <c r="D38" s="198" t="s">
        <v>130</v>
      </c>
      <c r="E38" s="197">
        <v>13</v>
      </c>
      <c r="F38" s="203"/>
      <c r="G38" s="196">
        <f t="shared" si="7"/>
        <v>0</v>
      </c>
    </row>
    <row r="39" spans="1:7" x14ac:dyDescent="0.2">
      <c r="A39" s="206">
        <v>30</v>
      </c>
      <c r="B39" s="205" t="s">
        <v>216</v>
      </c>
      <c r="C39" s="204" t="s">
        <v>49</v>
      </c>
      <c r="D39" s="198" t="s">
        <v>130</v>
      </c>
      <c r="E39" s="197">
        <v>13</v>
      </c>
      <c r="F39" s="203"/>
      <c r="G39" s="196">
        <f t="shared" si="7"/>
        <v>0</v>
      </c>
    </row>
    <row r="40" spans="1:7" x14ac:dyDescent="0.2">
      <c r="A40" s="206">
        <v>31</v>
      </c>
      <c r="B40" s="205" t="s">
        <v>215</v>
      </c>
      <c r="C40" s="204" t="s">
        <v>211</v>
      </c>
      <c r="D40" s="198" t="s">
        <v>130</v>
      </c>
      <c r="E40" s="197">
        <v>10</v>
      </c>
      <c r="F40" s="203"/>
      <c r="G40" s="196">
        <f t="shared" si="7"/>
        <v>0</v>
      </c>
    </row>
    <row r="41" spans="1:7" x14ac:dyDescent="0.2">
      <c r="A41" s="206">
        <v>32</v>
      </c>
      <c r="B41" s="205" t="s">
        <v>213</v>
      </c>
      <c r="C41" s="204" t="s">
        <v>49</v>
      </c>
      <c r="D41" s="198" t="s">
        <v>130</v>
      </c>
      <c r="E41" s="197">
        <v>10</v>
      </c>
      <c r="F41" s="203"/>
      <c r="G41" s="196">
        <f t="shared" si="7"/>
        <v>0</v>
      </c>
    </row>
    <row r="42" spans="1:7" x14ac:dyDescent="0.2">
      <c r="A42" s="206">
        <v>33</v>
      </c>
      <c r="B42" s="205" t="s">
        <v>212</v>
      </c>
      <c r="C42" s="204" t="s">
        <v>208</v>
      </c>
      <c r="D42" s="198" t="s">
        <v>136</v>
      </c>
      <c r="E42" s="197">
        <v>25</v>
      </c>
      <c r="F42" s="203"/>
      <c r="G42" s="196">
        <f t="shared" si="7"/>
        <v>0</v>
      </c>
    </row>
    <row r="43" spans="1:7" x14ac:dyDescent="0.2">
      <c r="A43" s="206">
        <v>34</v>
      </c>
      <c r="B43" s="205" t="s">
        <v>210</v>
      </c>
      <c r="C43" s="204" t="s">
        <v>49</v>
      </c>
      <c r="D43" s="198" t="s">
        <v>204</v>
      </c>
      <c r="E43" s="197">
        <v>10</v>
      </c>
      <c r="F43" s="203"/>
      <c r="G43" s="196">
        <f t="shared" si="7"/>
        <v>0</v>
      </c>
    </row>
    <row r="44" spans="1:7" x14ac:dyDescent="0.2">
      <c r="A44" s="206">
        <v>35</v>
      </c>
      <c r="B44" s="205" t="s">
        <v>209</v>
      </c>
      <c r="C44" s="204" t="s">
        <v>205</v>
      </c>
      <c r="D44" s="198" t="s">
        <v>204</v>
      </c>
      <c r="E44" s="197">
        <v>10</v>
      </c>
      <c r="F44" s="203"/>
      <c r="G44" s="196">
        <f t="shared" si="7"/>
        <v>0</v>
      </c>
    </row>
    <row r="45" spans="1:7" x14ac:dyDescent="0.2">
      <c r="A45" s="206">
        <v>36</v>
      </c>
      <c r="B45" s="205" t="s">
        <v>207</v>
      </c>
      <c r="C45" s="204" t="s">
        <v>202</v>
      </c>
      <c r="D45" s="198" t="s">
        <v>136</v>
      </c>
      <c r="E45" s="197">
        <v>5</v>
      </c>
      <c r="F45" s="203"/>
      <c r="G45" s="196">
        <f t="shared" si="7"/>
        <v>0</v>
      </c>
    </row>
    <row r="46" spans="1:7" x14ac:dyDescent="0.2">
      <c r="A46" s="206">
        <v>37</v>
      </c>
      <c r="B46" s="208" t="s">
        <v>206</v>
      </c>
      <c r="C46" s="204" t="s">
        <v>49</v>
      </c>
      <c r="D46" s="198" t="s">
        <v>136</v>
      </c>
      <c r="E46" s="197">
        <v>5</v>
      </c>
      <c r="F46" s="203"/>
      <c r="G46" s="196">
        <f t="shared" si="7"/>
        <v>0</v>
      </c>
    </row>
    <row r="47" spans="1:7" x14ac:dyDescent="0.2">
      <c r="A47" s="206">
        <v>38</v>
      </c>
      <c r="B47" s="205" t="s">
        <v>203</v>
      </c>
      <c r="C47" s="204" t="s">
        <v>199</v>
      </c>
      <c r="D47" s="198" t="s">
        <v>136</v>
      </c>
      <c r="E47" s="197">
        <v>20</v>
      </c>
      <c r="F47" s="203"/>
      <c r="G47" s="196">
        <f t="shared" si="7"/>
        <v>0</v>
      </c>
    </row>
    <row r="48" spans="1:7" x14ac:dyDescent="0.2">
      <c r="A48" s="211">
        <v>39</v>
      </c>
      <c r="B48" s="210" t="s">
        <v>201</v>
      </c>
      <c r="C48" s="204" t="s">
        <v>197</v>
      </c>
      <c r="D48" s="198" t="s">
        <v>130</v>
      </c>
      <c r="E48" s="197">
        <v>35</v>
      </c>
      <c r="F48" s="203"/>
      <c r="G48" s="196">
        <f t="shared" si="7"/>
        <v>0</v>
      </c>
    </row>
    <row r="49" spans="1:7" x14ac:dyDescent="0.2">
      <c r="A49" s="206"/>
      <c r="B49" s="205"/>
      <c r="C49" s="204"/>
      <c r="D49" s="198"/>
      <c r="E49" s="197"/>
      <c r="F49" s="203"/>
      <c r="G49" s="196">
        <f t="shared" si="7"/>
        <v>0</v>
      </c>
    </row>
    <row r="50" spans="1:7" x14ac:dyDescent="0.2">
      <c r="A50" s="206"/>
      <c r="B50" s="205"/>
      <c r="C50" s="207" t="s">
        <v>272</v>
      </c>
      <c r="D50" s="198" t="s">
        <v>195</v>
      </c>
      <c r="E50" s="197" t="s">
        <v>4</v>
      </c>
      <c r="F50" s="203"/>
      <c r="G50" s="196"/>
    </row>
    <row r="51" spans="1:7" ht="45" x14ac:dyDescent="0.2">
      <c r="A51" s="206">
        <v>40</v>
      </c>
      <c r="B51" s="205" t="s">
        <v>200</v>
      </c>
      <c r="C51" s="204" t="s">
        <v>193</v>
      </c>
      <c r="D51" s="198" t="s">
        <v>136</v>
      </c>
      <c r="E51" s="197">
        <v>1</v>
      </c>
      <c r="F51" s="203"/>
      <c r="G51" s="209">
        <f>E51*F51</f>
        <v>0</v>
      </c>
    </row>
    <row r="52" spans="1:7" x14ac:dyDescent="0.2">
      <c r="A52" s="206">
        <v>41</v>
      </c>
      <c r="B52" s="205" t="s">
        <v>198</v>
      </c>
      <c r="C52" s="204" t="s">
        <v>49</v>
      </c>
      <c r="D52" s="198" t="s">
        <v>130</v>
      </c>
      <c r="E52" s="197">
        <v>1</v>
      </c>
      <c r="F52" s="203"/>
      <c r="G52" s="196"/>
    </row>
    <row r="53" spans="1:7" x14ac:dyDescent="0.2">
      <c r="A53" s="211">
        <v>42</v>
      </c>
      <c r="B53" s="210" t="s">
        <v>196</v>
      </c>
      <c r="C53" s="204" t="s">
        <v>273</v>
      </c>
      <c r="D53" s="198" t="s">
        <v>136</v>
      </c>
      <c r="E53" s="197">
        <v>1</v>
      </c>
      <c r="F53" s="203"/>
      <c r="G53" s="209">
        <f>E53*F53</f>
        <v>0</v>
      </c>
    </row>
    <row r="54" spans="1:7" x14ac:dyDescent="0.2">
      <c r="A54" s="206">
        <v>43</v>
      </c>
      <c r="B54" s="205" t="s">
        <v>194</v>
      </c>
      <c r="C54" s="204" t="s">
        <v>191</v>
      </c>
      <c r="D54" s="198" t="s">
        <v>136</v>
      </c>
      <c r="E54" s="197">
        <v>1</v>
      </c>
      <c r="F54" s="203"/>
      <c r="G54" s="196">
        <f>E54*F54</f>
        <v>0</v>
      </c>
    </row>
    <row r="55" spans="1:7" x14ac:dyDescent="0.2">
      <c r="A55" s="206">
        <v>44</v>
      </c>
      <c r="B55" s="205">
        <v>36044</v>
      </c>
      <c r="C55" s="204" t="s">
        <v>189</v>
      </c>
      <c r="D55" s="198" t="s">
        <v>136</v>
      </c>
      <c r="E55" s="197">
        <v>1</v>
      </c>
      <c r="F55" s="203"/>
      <c r="G55" s="196">
        <f t="shared" ref="G55:G63" si="8">F55</f>
        <v>0</v>
      </c>
    </row>
    <row r="56" spans="1:7" x14ac:dyDescent="0.2">
      <c r="A56" s="206"/>
      <c r="B56" s="208"/>
      <c r="C56" s="204"/>
      <c r="D56" s="198"/>
      <c r="E56" s="197"/>
      <c r="F56" s="203"/>
      <c r="G56" s="196">
        <f t="shared" si="8"/>
        <v>0</v>
      </c>
    </row>
    <row r="57" spans="1:7" x14ac:dyDescent="0.2">
      <c r="A57" s="206"/>
      <c r="B57" s="205"/>
      <c r="C57" s="207" t="s">
        <v>274</v>
      </c>
      <c r="D57" s="198"/>
      <c r="E57" s="197"/>
      <c r="F57" s="203"/>
      <c r="G57" s="196">
        <f t="shared" si="8"/>
        <v>0</v>
      </c>
    </row>
    <row r="58" spans="1:7" x14ac:dyDescent="0.2">
      <c r="A58" s="206">
        <v>45</v>
      </c>
      <c r="B58" s="208" t="s">
        <v>192</v>
      </c>
      <c r="C58" s="204" t="s">
        <v>187</v>
      </c>
      <c r="D58" s="198" t="s">
        <v>27</v>
      </c>
      <c r="E58" s="197"/>
      <c r="F58" s="203"/>
      <c r="G58" s="196">
        <f t="shared" si="8"/>
        <v>0</v>
      </c>
    </row>
    <row r="59" spans="1:7" s="177" customFormat="1" x14ac:dyDescent="0.2">
      <c r="A59" s="206">
        <v>46</v>
      </c>
      <c r="B59" s="205" t="s">
        <v>190</v>
      </c>
      <c r="C59" s="204" t="s">
        <v>185</v>
      </c>
      <c r="D59" s="198" t="s">
        <v>27</v>
      </c>
      <c r="E59" s="197"/>
      <c r="F59" s="203"/>
      <c r="G59" s="196">
        <f t="shared" si="8"/>
        <v>0</v>
      </c>
    </row>
    <row r="60" spans="1:7" x14ac:dyDescent="0.2">
      <c r="A60" s="206">
        <v>47</v>
      </c>
      <c r="B60" s="205" t="s">
        <v>188</v>
      </c>
      <c r="C60" s="204" t="s">
        <v>183</v>
      </c>
      <c r="D60" s="198" t="s">
        <v>27</v>
      </c>
      <c r="E60" s="197"/>
      <c r="F60" s="203"/>
      <c r="G60" s="196">
        <f t="shared" si="8"/>
        <v>0</v>
      </c>
    </row>
    <row r="61" spans="1:7" s="191" customFormat="1" x14ac:dyDescent="0.2">
      <c r="A61" s="202">
        <v>48</v>
      </c>
      <c r="B61" s="201" t="s">
        <v>186</v>
      </c>
      <c r="C61" s="204" t="s">
        <v>181</v>
      </c>
      <c r="D61" s="198"/>
      <c r="E61" s="197"/>
      <c r="F61" s="203"/>
      <c r="G61" s="196">
        <f t="shared" si="8"/>
        <v>0</v>
      </c>
    </row>
    <row r="62" spans="1:7" x14ac:dyDescent="0.2">
      <c r="A62" s="202">
        <v>49</v>
      </c>
      <c r="B62" s="201" t="s">
        <v>184</v>
      </c>
      <c r="C62" s="218" t="s">
        <v>183</v>
      </c>
      <c r="D62" s="198" t="s">
        <v>27</v>
      </c>
      <c r="E62" s="197"/>
      <c r="F62" s="220"/>
      <c r="G62" s="196">
        <f t="shared" si="8"/>
        <v>0</v>
      </c>
    </row>
    <row r="63" spans="1:7" x14ac:dyDescent="0.2">
      <c r="A63" s="200">
        <v>50</v>
      </c>
      <c r="B63" s="199" t="s">
        <v>182</v>
      </c>
      <c r="C63" s="218" t="s">
        <v>181</v>
      </c>
      <c r="D63" s="198"/>
      <c r="E63" s="197"/>
      <c r="F63" s="220"/>
      <c r="G63" s="196">
        <f t="shared" si="8"/>
        <v>0</v>
      </c>
    </row>
    <row r="64" spans="1:7" s="191" customFormat="1" x14ac:dyDescent="0.2">
      <c r="A64" s="195"/>
      <c r="B64" s="195" t="s">
        <v>126</v>
      </c>
      <c r="C64" s="219" t="s">
        <v>180</v>
      </c>
      <c r="D64" s="193"/>
      <c r="E64" s="194"/>
      <c r="F64" s="221"/>
      <c r="G64" s="192">
        <f>SUM(G8:G63)</f>
        <v>0</v>
      </c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53</vt:i4>
      </vt:variant>
    </vt:vector>
  </HeadingPairs>
  <TitlesOfParts>
    <vt:vector size="58" baseType="lpstr">
      <vt:lpstr>Krycí list</vt:lpstr>
      <vt:lpstr>Rekapitulace</vt:lpstr>
      <vt:lpstr>100 stavební</vt:lpstr>
      <vt:lpstr>410 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stavební'!Názvy_tisku</vt:lpstr>
      <vt:lpstr>'410 PS'!Názvy_tisku</vt:lpstr>
      <vt:lpstr>'700 MaR'!Názvy_tisku</vt:lpstr>
      <vt:lpstr>Rekapitulace!Názvy_tisku</vt:lpstr>
      <vt:lpstr>Objednatel</vt:lpstr>
      <vt:lpstr>'100 stavební'!Oblast_tisku</vt:lpstr>
      <vt:lpstr>'410 PS'!Oblast_tisku</vt:lpstr>
      <vt:lpstr>'700 MaR'!Oblast_tisku</vt:lpstr>
      <vt:lpstr>'Krycí list'!Oblast_tisku</vt:lpstr>
      <vt:lpstr>Rekapitulace!Oblast_tisku</vt:lpstr>
      <vt:lpstr>PocetMJ</vt:lpstr>
      <vt:lpstr>Poznamka</vt:lpstr>
      <vt:lpstr>Projektant</vt:lpstr>
      <vt:lpstr>PSV</vt:lpstr>
      <vt:lpstr>'410 PS'!SloupecCC</vt:lpstr>
      <vt:lpstr>'700 MaR'!SloupecCC</vt:lpstr>
      <vt:lpstr>SloupecCC</vt:lpstr>
      <vt:lpstr>'410 PS'!SloupecCisloPol</vt:lpstr>
      <vt:lpstr>'700 MaR'!SloupecCisloPol</vt:lpstr>
      <vt:lpstr>SloupecCisloPol</vt:lpstr>
      <vt:lpstr>'410 PS'!SloupecJC</vt:lpstr>
      <vt:lpstr>'700 MaR'!SloupecJC</vt:lpstr>
      <vt:lpstr>SloupecJC</vt:lpstr>
      <vt:lpstr>'410 PS'!SloupecMJ</vt:lpstr>
      <vt:lpstr>'700 MaR'!SloupecMJ</vt:lpstr>
      <vt:lpstr>SloupecMJ</vt:lpstr>
      <vt:lpstr>'410 PS'!SloupecMnozstvi</vt:lpstr>
      <vt:lpstr>'700 MaR'!SloupecMnozstvi</vt:lpstr>
      <vt:lpstr>SloupecMnozstvi</vt:lpstr>
      <vt:lpstr>'410 PS'!SloupecNazPol</vt:lpstr>
      <vt:lpstr>'700 MaR'!SloupecNazPol</vt:lpstr>
      <vt:lpstr>SloupecNazPol</vt:lpstr>
      <vt:lpstr>'410 PS'!SloupecPC</vt:lpstr>
      <vt:lpstr>'700 MaR'!SloupecPC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Jarmila Boukalová</cp:lastModifiedBy>
  <dcterms:created xsi:type="dcterms:W3CDTF">2011-10-10T17:06:14Z</dcterms:created>
  <dcterms:modified xsi:type="dcterms:W3CDTF">2011-11-06T17:11:13Z</dcterms:modified>
</cp:coreProperties>
</file>