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N:\Akce_2016\Odolov_veznice\SO 007\"/>
    </mc:Choice>
  </mc:AlternateContent>
  <bookViews>
    <workbookView xWindow="0" yWindow="0" windowWidth="27810" windowHeight="15570" activeTab="1"/>
  </bookViews>
  <sheets>
    <sheet name="Rekapitulace" sheetId="3" r:id="rId1"/>
    <sheet name="Rozpočet" sheetId="2" r:id="rId2"/>
    <sheet name="Parametry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0" i="2" l="1"/>
  <c r="H90" i="2"/>
  <c r="J90" i="2" s="1"/>
  <c r="F90" i="2"/>
  <c r="I129" i="2" l="1"/>
  <c r="H129" i="2"/>
  <c r="F129" i="2"/>
  <c r="I128" i="2"/>
  <c r="H128" i="2"/>
  <c r="F128" i="2"/>
  <c r="J128" i="2" s="1"/>
  <c r="I127" i="2"/>
  <c r="H127" i="2"/>
  <c r="F127" i="2"/>
  <c r="J129" i="2" l="1"/>
  <c r="J127" i="2"/>
  <c r="H84" i="2"/>
  <c r="I84" i="2"/>
  <c r="H83" i="2"/>
  <c r="I83" i="2"/>
  <c r="F84" i="2"/>
  <c r="F83" i="2"/>
  <c r="H59" i="2"/>
  <c r="I59" i="2"/>
  <c r="F59" i="2"/>
  <c r="H137" i="2"/>
  <c r="J137" i="2" s="1"/>
  <c r="I137" i="2"/>
  <c r="F137" i="2"/>
  <c r="H91" i="2"/>
  <c r="I91" i="2"/>
  <c r="F91" i="2"/>
  <c r="I89" i="2"/>
  <c r="H89" i="2"/>
  <c r="I88" i="2"/>
  <c r="H88" i="2"/>
  <c r="I87" i="2"/>
  <c r="H87" i="2"/>
  <c r="I86" i="2"/>
  <c r="H86" i="2"/>
  <c r="F89" i="2"/>
  <c r="F88" i="2"/>
  <c r="F87" i="2"/>
  <c r="J87" i="2" s="1"/>
  <c r="F86" i="2"/>
  <c r="H126" i="2"/>
  <c r="I126" i="2"/>
  <c r="H125" i="2"/>
  <c r="I125" i="2"/>
  <c r="F126" i="2"/>
  <c r="F125" i="2"/>
  <c r="H124" i="2"/>
  <c r="I124" i="2"/>
  <c r="F124" i="2"/>
  <c r="H123" i="2"/>
  <c r="I123" i="2"/>
  <c r="F123" i="2"/>
  <c r="H122" i="2"/>
  <c r="I122" i="2"/>
  <c r="F122" i="2"/>
  <c r="H121" i="2"/>
  <c r="I121" i="2"/>
  <c r="F121" i="2"/>
  <c r="I118" i="2"/>
  <c r="H118" i="2"/>
  <c r="F118" i="2"/>
  <c r="I117" i="2"/>
  <c r="H117" i="2"/>
  <c r="F117" i="2"/>
  <c r="I111" i="2"/>
  <c r="H111" i="2"/>
  <c r="F111" i="2"/>
  <c r="J111" i="2" s="1"/>
  <c r="J59" i="2" l="1"/>
  <c r="J83" i="2"/>
  <c r="J121" i="2"/>
  <c r="J88" i="2"/>
  <c r="J84" i="2"/>
  <c r="J86" i="2"/>
  <c r="J89" i="2"/>
  <c r="J91" i="2"/>
  <c r="J124" i="2"/>
  <c r="J125" i="2"/>
  <c r="J123" i="2"/>
  <c r="J122" i="2"/>
  <c r="J126" i="2"/>
  <c r="J118" i="2"/>
  <c r="J117" i="2"/>
  <c r="I105" i="2"/>
  <c r="H105" i="2"/>
  <c r="F105" i="2"/>
  <c r="I104" i="2"/>
  <c r="H104" i="2"/>
  <c r="F104" i="2"/>
  <c r="I103" i="2"/>
  <c r="H103" i="2"/>
  <c r="F103" i="2"/>
  <c r="J105" i="2" l="1"/>
  <c r="J104" i="2"/>
  <c r="J103" i="2"/>
  <c r="H82" i="2"/>
  <c r="I82" i="2"/>
  <c r="F82" i="2"/>
  <c r="I81" i="2"/>
  <c r="H81" i="2"/>
  <c r="F81" i="2"/>
  <c r="H80" i="2"/>
  <c r="I80" i="2"/>
  <c r="F80" i="2"/>
  <c r="H79" i="2"/>
  <c r="I79" i="2"/>
  <c r="F79" i="2"/>
  <c r="I78" i="2"/>
  <c r="H78" i="2"/>
  <c r="F78" i="2"/>
  <c r="H71" i="2"/>
  <c r="I71" i="2"/>
  <c r="F71" i="2"/>
  <c r="I70" i="2"/>
  <c r="H70" i="2"/>
  <c r="F70" i="2"/>
  <c r="H76" i="2"/>
  <c r="I76" i="2"/>
  <c r="F76" i="2"/>
  <c r="H75" i="2"/>
  <c r="I75" i="2"/>
  <c r="F75" i="2"/>
  <c r="H74" i="2"/>
  <c r="I74" i="2"/>
  <c r="F74" i="2"/>
  <c r="H73" i="2"/>
  <c r="I73" i="2"/>
  <c r="F73" i="2"/>
  <c r="I66" i="2"/>
  <c r="H66" i="2"/>
  <c r="F66" i="2"/>
  <c r="I65" i="2"/>
  <c r="H65" i="2"/>
  <c r="F65" i="2"/>
  <c r="I64" i="2"/>
  <c r="H64" i="2"/>
  <c r="F64" i="2"/>
  <c r="H52" i="2"/>
  <c r="I52" i="2"/>
  <c r="F52" i="2"/>
  <c r="F53" i="2"/>
  <c r="H53" i="2"/>
  <c r="I53" i="2"/>
  <c r="I44" i="2"/>
  <c r="H44" i="2"/>
  <c r="I43" i="2"/>
  <c r="H43" i="2"/>
  <c r="F43" i="2"/>
  <c r="J53" i="2" l="1"/>
  <c r="J74" i="2"/>
  <c r="J71" i="2"/>
  <c r="J65" i="2"/>
  <c r="J78" i="2"/>
  <c r="J80" i="2"/>
  <c r="J73" i="2"/>
  <c r="J76" i="2"/>
  <c r="J79" i="2"/>
  <c r="J75" i="2"/>
  <c r="J82" i="2"/>
  <c r="J81" i="2"/>
  <c r="J70" i="2"/>
  <c r="J52" i="2"/>
  <c r="J43" i="2"/>
  <c r="J64" i="2"/>
  <c r="J66" i="2"/>
  <c r="F44" i="2"/>
  <c r="J44" i="2" s="1"/>
  <c r="I31" i="2"/>
  <c r="H31" i="2"/>
  <c r="F31" i="2"/>
  <c r="I29" i="2"/>
  <c r="H29" i="2"/>
  <c r="F29" i="2"/>
  <c r="I28" i="2"/>
  <c r="H28" i="2"/>
  <c r="F28" i="2"/>
  <c r="I27" i="2"/>
  <c r="H27" i="2"/>
  <c r="F27" i="2"/>
  <c r="I35" i="2"/>
  <c r="H35" i="2"/>
  <c r="F35" i="2"/>
  <c r="I15" i="2"/>
  <c r="H15" i="2"/>
  <c r="F15" i="2"/>
  <c r="I14" i="2"/>
  <c r="H14" i="2"/>
  <c r="F14" i="2"/>
  <c r="I19" i="2"/>
  <c r="H19" i="2"/>
  <c r="F19" i="2"/>
  <c r="J31" i="2" l="1"/>
  <c r="J29" i="2"/>
  <c r="J15" i="2"/>
  <c r="J14" i="2"/>
  <c r="J28" i="2"/>
  <c r="J27" i="2"/>
  <c r="J35" i="2"/>
  <c r="J19" i="2"/>
  <c r="B26" i="3"/>
  <c r="C26" i="3" s="1"/>
  <c r="C11" i="3"/>
  <c r="C10" i="3"/>
  <c r="C9" i="3"/>
  <c r="J147" i="2"/>
  <c r="I147" i="2"/>
  <c r="I145" i="2"/>
  <c r="I144" i="2"/>
  <c r="H144" i="2"/>
  <c r="F144" i="2"/>
  <c r="I143" i="2"/>
  <c r="H143" i="2"/>
  <c r="F143" i="2"/>
  <c r="I141" i="2"/>
  <c r="H141" i="2"/>
  <c r="F141" i="2"/>
  <c r="I139" i="2"/>
  <c r="H139" i="2"/>
  <c r="F139" i="2"/>
  <c r="I138" i="2"/>
  <c r="H138" i="2"/>
  <c r="F138" i="2"/>
  <c r="I136" i="2"/>
  <c r="H136" i="2"/>
  <c r="F136" i="2"/>
  <c r="I135" i="2"/>
  <c r="H135" i="2"/>
  <c r="F135" i="2"/>
  <c r="I134" i="2"/>
  <c r="H134" i="2"/>
  <c r="F134" i="2"/>
  <c r="I133" i="2"/>
  <c r="H133" i="2"/>
  <c r="F133" i="2"/>
  <c r="I131" i="2"/>
  <c r="H131" i="2"/>
  <c r="F131" i="2"/>
  <c r="J130" i="2"/>
  <c r="I130" i="2"/>
  <c r="I120" i="2"/>
  <c r="H120" i="2"/>
  <c r="F120" i="2"/>
  <c r="I119" i="2"/>
  <c r="H119" i="2"/>
  <c r="F119" i="2"/>
  <c r="I116" i="2"/>
  <c r="H116" i="2"/>
  <c r="F116" i="2"/>
  <c r="J116" i="2" s="1"/>
  <c r="I115" i="2"/>
  <c r="H115" i="2"/>
  <c r="F115" i="2"/>
  <c r="I114" i="2"/>
  <c r="H114" i="2"/>
  <c r="F114" i="2"/>
  <c r="I113" i="2"/>
  <c r="H113" i="2"/>
  <c r="F113" i="2"/>
  <c r="J112" i="2"/>
  <c r="I112" i="2"/>
  <c r="I110" i="2"/>
  <c r="H110" i="2"/>
  <c r="F110" i="2"/>
  <c r="I109" i="2"/>
  <c r="H109" i="2"/>
  <c r="F109" i="2"/>
  <c r="I108" i="2"/>
  <c r="H108" i="2"/>
  <c r="F108" i="2"/>
  <c r="I107" i="2"/>
  <c r="H107" i="2"/>
  <c r="F107" i="2"/>
  <c r="I102" i="2"/>
  <c r="H102" i="2"/>
  <c r="F102" i="2"/>
  <c r="I101" i="2"/>
  <c r="H101" i="2"/>
  <c r="F101" i="2"/>
  <c r="I100" i="2"/>
  <c r="H100" i="2"/>
  <c r="F100" i="2"/>
  <c r="J100" i="2" s="1"/>
  <c r="I98" i="2"/>
  <c r="H98" i="2"/>
  <c r="F98" i="2"/>
  <c r="J97" i="2"/>
  <c r="I97" i="2"/>
  <c r="I96" i="2"/>
  <c r="H96" i="2"/>
  <c r="F96" i="2"/>
  <c r="J96" i="2" s="1"/>
  <c r="I69" i="2"/>
  <c r="H69" i="2"/>
  <c r="F69" i="2"/>
  <c r="I68" i="2"/>
  <c r="H68" i="2"/>
  <c r="F68" i="2"/>
  <c r="I63" i="2"/>
  <c r="H63" i="2"/>
  <c r="F63" i="2"/>
  <c r="I58" i="2"/>
  <c r="H58" i="2"/>
  <c r="F58" i="2"/>
  <c r="I57" i="2"/>
  <c r="H57" i="2"/>
  <c r="F57" i="2"/>
  <c r="I56" i="2"/>
  <c r="H56" i="2"/>
  <c r="F56" i="2"/>
  <c r="J55" i="2"/>
  <c r="I55" i="2"/>
  <c r="I54" i="2"/>
  <c r="H54" i="2"/>
  <c r="F54" i="2"/>
  <c r="I51" i="2"/>
  <c r="H51" i="2"/>
  <c r="F51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2" i="2"/>
  <c r="H42" i="2"/>
  <c r="F42" i="2"/>
  <c r="I41" i="2"/>
  <c r="H41" i="2"/>
  <c r="F41" i="2"/>
  <c r="J40" i="2"/>
  <c r="I40" i="2"/>
  <c r="I39" i="2"/>
  <c r="H39" i="2"/>
  <c r="F39" i="2"/>
  <c r="J38" i="2"/>
  <c r="I38" i="2"/>
  <c r="I37" i="2"/>
  <c r="H37" i="2"/>
  <c r="F37" i="2"/>
  <c r="I34" i="2"/>
  <c r="H34" i="2"/>
  <c r="F34" i="2"/>
  <c r="I33" i="2"/>
  <c r="H33" i="2"/>
  <c r="F33" i="2"/>
  <c r="I25" i="2"/>
  <c r="H25" i="2"/>
  <c r="F25" i="2"/>
  <c r="I23" i="2"/>
  <c r="H23" i="2"/>
  <c r="F23" i="2"/>
  <c r="I21" i="2"/>
  <c r="H21" i="2"/>
  <c r="F21" i="2"/>
  <c r="I17" i="2"/>
  <c r="H17" i="2"/>
  <c r="F17" i="2"/>
  <c r="I16" i="2"/>
  <c r="H16" i="2"/>
  <c r="F16" i="2"/>
  <c r="I13" i="2"/>
  <c r="H13" i="2"/>
  <c r="F13" i="2"/>
  <c r="I12" i="2"/>
  <c r="H12" i="2"/>
  <c r="F12" i="2"/>
  <c r="I10" i="2"/>
  <c r="H10" i="2"/>
  <c r="F10" i="2"/>
  <c r="I8" i="2"/>
  <c r="H8" i="2"/>
  <c r="F8" i="2"/>
  <c r="J7" i="2"/>
  <c r="I7" i="2"/>
  <c r="I6" i="2"/>
  <c r="H6" i="2"/>
  <c r="F6" i="2"/>
  <c r="I4" i="2"/>
  <c r="H4" i="2"/>
  <c r="F4" i="2"/>
  <c r="J3" i="2"/>
  <c r="I3" i="2"/>
  <c r="H60" i="2" l="1"/>
  <c r="J63" i="2"/>
  <c r="J101" i="2"/>
  <c r="J109" i="2"/>
  <c r="J113" i="2"/>
  <c r="J119" i="2"/>
  <c r="J131" i="2"/>
  <c r="J136" i="2"/>
  <c r="J143" i="2"/>
  <c r="F60" i="2"/>
  <c r="J12" i="2"/>
  <c r="J135" i="2"/>
  <c r="J141" i="2"/>
  <c r="J8" i="2"/>
  <c r="J16" i="2"/>
  <c r="J102" i="2"/>
  <c r="J110" i="2"/>
  <c r="J133" i="2"/>
  <c r="J138" i="2"/>
  <c r="J144" i="2"/>
  <c r="J6" i="2"/>
  <c r="J10" i="2"/>
  <c r="J41" i="2"/>
  <c r="J47" i="2"/>
  <c r="J54" i="2"/>
  <c r="J33" i="2"/>
  <c r="J108" i="2"/>
  <c r="J13" i="2"/>
  <c r="J45" i="2"/>
  <c r="J49" i="2"/>
  <c r="J58" i="2"/>
  <c r="J98" i="2"/>
  <c r="J107" i="2"/>
  <c r="J120" i="2"/>
  <c r="J34" i="2"/>
  <c r="J39" i="2"/>
  <c r="J42" i="2"/>
  <c r="J48" i="2"/>
  <c r="J51" i="2"/>
  <c r="J57" i="2"/>
  <c r="J69" i="2"/>
  <c r="J115" i="2"/>
  <c r="J134" i="2"/>
  <c r="J139" i="2"/>
  <c r="J25" i="2"/>
  <c r="J21" i="2"/>
  <c r="J23" i="2"/>
  <c r="H146" i="2"/>
  <c r="C34" i="3" s="1"/>
  <c r="F145" i="2"/>
  <c r="F146" i="2" s="1"/>
  <c r="C5" i="3" s="1"/>
  <c r="J17" i="2"/>
  <c r="J37" i="2"/>
  <c r="J46" i="2"/>
  <c r="J56" i="2"/>
  <c r="J68" i="2"/>
  <c r="J114" i="2"/>
  <c r="H92" i="2"/>
  <c r="H93" i="2" s="1"/>
  <c r="J4" i="2"/>
  <c r="J60" i="2" l="1"/>
  <c r="B34" i="3"/>
  <c r="J145" i="2"/>
  <c r="J146" i="2" s="1"/>
  <c r="C6" i="3"/>
  <c r="C8" i="3" s="1"/>
  <c r="C33" i="3"/>
  <c r="C32" i="3"/>
  <c r="B32" i="3"/>
  <c r="I92" i="2" l="1"/>
  <c r="F92" i="2"/>
  <c r="J92" i="2" s="1"/>
  <c r="J93" i="2" s="1"/>
  <c r="F93" i="2" l="1"/>
  <c r="B33" i="3" l="1"/>
  <c r="B3" i="3"/>
  <c r="B4" i="3" l="1"/>
  <c r="B7" i="3" s="1"/>
  <c r="C4" i="3"/>
  <c r="C7" i="3" s="1"/>
  <c r="C12" i="3" s="1"/>
  <c r="C15" i="3" l="1"/>
  <c r="B12" i="3"/>
  <c r="C20" i="3"/>
  <c r="C19" i="3"/>
  <c r="C21" i="3" l="1"/>
  <c r="C14" i="3"/>
  <c r="C13" i="3"/>
  <c r="C16" i="3" l="1"/>
  <c r="C22" i="3" s="1"/>
  <c r="C24" i="3" l="1"/>
  <c r="C30" i="3" l="1"/>
  <c r="B25" i="3"/>
  <c r="C25" i="3" s="1"/>
  <c r="C27" i="3" s="1"/>
  <c r="C29" i="3"/>
</calcChain>
</file>

<file path=xl/sharedStrings.xml><?xml version="1.0" encoding="utf-8"?>
<sst xmlns="http://schemas.openxmlformats.org/spreadsheetml/2006/main" count="599" uniqueCount="235">
  <si>
    <t>Název</t>
  </si>
  <si>
    <t>Hodnota</t>
  </si>
  <si>
    <t>Nadpis rekapitulace</t>
  </si>
  <si>
    <t>SPECIFIKACE PRACÍ A DODÁVEK - ELEKTRO</t>
  </si>
  <si>
    <t>Akce</t>
  </si>
  <si>
    <t>REKONSTRUKCE KOTELNY ODOLOV</t>
  </si>
  <si>
    <t>Projekt</t>
  </si>
  <si>
    <t>Investor</t>
  </si>
  <si>
    <t>Vězeňská služba České republiky</t>
  </si>
  <si>
    <t>Z. č.</t>
  </si>
  <si>
    <t>16P109</t>
  </si>
  <si>
    <t>A. č.</t>
  </si>
  <si>
    <t/>
  </si>
  <si>
    <t>Smlouva</t>
  </si>
  <si>
    <t>Vypracoval</t>
  </si>
  <si>
    <t>JINDŘICH HÁLA</t>
  </si>
  <si>
    <t>Kontroloval</t>
  </si>
  <si>
    <t>Datum</t>
  </si>
  <si>
    <t>29.08.2016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</si>
  <si>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</si>
  <si>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</si>
  <si>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</si>
  <si>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</si>
  <si>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</si>
  <si>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</si>
  <si>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</si>
  <si>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</si>
  <si>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</si>
  <si>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</si>
  <si>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</si>
  <si>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</si>
  <si>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</si>
  <si>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</si>
  <si>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</si>
  <si>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</si>
  <si>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</si>
  <si>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</si>
  <si>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</si>
  <si>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</si>
  <si>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</si>
  <si>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</si>
  <si>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</si>
  <si>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</si>
  <si>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</si>
  <si>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</si>
  <si>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</si>
  <si>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10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</si>
  <si>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</si>
  <si>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</si>
  <si>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</si>
  <si>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</si>
  <si>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</si>
  <si>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</si>
  <si>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</si>
  <si>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</si>
  <si>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</si>
  <si>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</si>
  <si>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Poznámka 1</t>
  </si>
  <si>
    <t>Specifikace dodávky DT002</t>
  </si>
  <si>
    <t>Vačkové vypínače</t>
  </si>
  <si>
    <t>ks</t>
  </si>
  <si>
    <t>Proudové chrániče s nadproudovou ochranou (10 kA)</t>
  </si>
  <si>
    <t>10A, Char.B, 1f+N, 030AC Proudový chránič s nadproudovou ochranou</t>
  </si>
  <si>
    <t>Přepětové ochrany typ-3</t>
  </si>
  <si>
    <t>Kombinace varistorové přepěťové ochrany a uzavřeného jiskřiště zapojených v módu 1+1, vyjímatelné moduly, modul na lištu DIN 35 mm 275V, 1f+N, In 5 kA/10kA, Up=1 kV</t>
  </si>
  <si>
    <t>Soklové zásuvky</t>
  </si>
  <si>
    <t>Soklová zásuvka 16A, 230V, IP20</t>
  </si>
  <si>
    <t>Jističe 1-pólové</t>
  </si>
  <si>
    <t>Pomocné spínače</t>
  </si>
  <si>
    <t>Pomocný spínač pro jistič</t>
  </si>
  <si>
    <t>Instalační stykače</t>
  </si>
  <si>
    <t>Pomocný spínač pro stykač</t>
  </si>
  <si>
    <t>Svorka s pojistkou</t>
  </si>
  <si>
    <t>Svorka s přístrojovou pojistkou 2A</t>
  </si>
  <si>
    <t>Tranformátory</t>
  </si>
  <si>
    <t>Zdroje</t>
  </si>
  <si>
    <t>spínané stabilizované napájecí zdroje s pevným výstupním napětím 240Vac/24Vdc 118W, 4,2A, IP20 el.pevnost:4kv</t>
  </si>
  <si>
    <t>Řídící systém</t>
  </si>
  <si>
    <t>Rozšiřující modul pro řídící systém 12xDI:  24V AC/DC GO TCL2</t>
  </si>
  <si>
    <t>Ovládací panel řídícího systému, LCD 4x20 znaků, (TCL2)</t>
  </si>
  <si>
    <t>Průmyslový manažovatelný switch na DIN lištu s 2xFX porty konektor SC, 4xRJ-45 10/100Mb, napájení 24V DC</t>
  </si>
  <si>
    <t>Převodník RS232/M-Bus napájení 24V DC</t>
  </si>
  <si>
    <t>Optický pigtail SM konektor SC, 9/125um 1m</t>
  </si>
  <si>
    <t>Optická kazeta pro 24 svárů</t>
  </si>
  <si>
    <t>Ovládací a signalizační prvky</t>
  </si>
  <si>
    <t>Ovládač otočný s aretací - 3 pev. polohy, 2 Z - černý</t>
  </si>
  <si>
    <t>Signálka s LED, 24VDC , bílá</t>
  </si>
  <si>
    <t>Signálka s LED, 230VAC, žlutá</t>
  </si>
  <si>
    <t>Rozvaděčové skříně</t>
  </si>
  <si>
    <t>Svorkovnice řadová 4mm2 na DIN lištu</t>
  </si>
  <si>
    <t>Dodávky</t>
  </si>
  <si>
    <t>Snímače tlaku</t>
  </si>
  <si>
    <t>Snímač tlaku s výstupem 4-20mA G1/2" 0-10bar včteně tlumiče tlak rázů</t>
  </si>
  <si>
    <t>Snímače teploty</t>
  </si>
  <si>
    <t>Dodávky - celkem</t>
  </si>
  <si>
    <t>Elektromontáže</t>
  </si>
  <si>
    <t>VODIČ JEDNOŽILOVÝ, IZOLACE PVC</t>
  </si>
  <si>
    <t>CY 2.5 , pevně</t>
  </si>
  <si>
    <t>m</t>
  </si>
  <si>
    <t>Síťové kabely</t>
  </si>
  <si>
    <t>Ethernetový patch kabel UTP-cat5e</t>
  </si>
  <si>
    <t>KABEL SILOVÝ,IZOLACE PVC</t>
  </si>
  <si>
    <t>CYKY-J 3x1.5 , pevně</t>
  </si>
  <si>
    <t>CYKY-O 3x1.5 , pevně</t>
  </si>
  <si>
    <t>CYKY-J 3x2.5 , pevně</t>
  </si>
  <si>
    <t>KABEL STÍNĚNÝ</t>
  </si>
  <si>
    <t>JYTY-O 2x1 mm , pevně</t>
  </si>
  <si>
    <t>JYTY-O 4x1 mm , pevně</t>
  </si>
  <si>
    <t>JYTY-O 7x1 mm , pevně</t>
  </si>
  <si>
    <t>J-Y(St)Y 2x2x0,8 , pevně</t>
  </si>
  <si>
    <t>Montáže</t>
  </si>
  <si>
    <t>Svár optického kabelu</t>
  </si>
  <si>
    <t>Připojení měřiče tepla</t>
  </si>
  <si>
    <t>Připojení a prodrátování rozvodnice</t>
  </si>
  <si>
    <t>Pospojení CY6</t>
  </si>
  <si>
    <t>Naprogramování řídícího systému</t>
  </si>
  <si>
    <t>SW aplikace řídícího systému</t>
  </si>
  <si>
    <t>HODINOVE ZUCTOVACI SAZBY</t>
  </si>
  <si>
    <t xml:space="preserve"> Montaz</t>
  </si>
  <si>
    <t>hod</t>
  </si>
  <si>
    <t xml:space="preserve"> Demontaz stavajiciho zarizeni</t>
  </si>
  <si>
    <t xml:space="preserve"> Uprava stavajiciho rozvadece</t>
  </si>
  <si>
    <t xml:space="preserve"> Vyhledani pripojovaciho mista</t>
  </si>
  <si>
    <t xml:space="preserve"> Zkusebni provoz</t>
  </si>
  <si>
    <t xml:space="preserve"> Zauceni obsluhy</t>
  </si>
  <si>
    <t>SPOLUPRACE S DODAVATELEM PRI</t>
  </si>
  <si>
    <t xml:space="preserve"> zapojovani a zkouskach</t>
  </si>
  <si>
    <t>PROVEDENI REVIZNICH ZKOUSEK DLE CSN 331500</t>
  </si>
  <si>
    <t xml:space="preserve"> Revizni technik</t>
  </si>
  <si>
    <t>PD SKP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</si>
  <si>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</si>
  <si>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</si>
  <si>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</si>
  <si>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</si>
  <si>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</si>
  <si>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</si>
  <si>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</si>
  <si>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</si>
  <si>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</si>
  <si>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</si>
  <si>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</si>
  <si>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</si>
  <si>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</si>
  <si>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</si>
  <si>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</si>
  <si>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</si>
  <si>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</si>
  <si>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</si>
  <si>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</si>
  <si>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</si>
  <si>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</si>
  <si>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</si>
  <si>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</si>
  <si>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</si>
  <si>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</si>
  <si>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</si>
  <si>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10%</t>
  </si>
  <si>
    <t>Náklady celkem s DPH</t>
  </si>
  <si>
    <t>Roční nárůst cen 0,00%</t>
  </si>
  <si>
    <t>Součty odstavců</t>
  </si>
  <si>
    <t>Specifikace dodávky DT001</t>
  </si>
  <si>
    <t>Specifikace dodávky DT001 - celkem</t>
  </si>
  <si>
    <t>Hlavní vypínač 63A, 3f</t>
  </si>
  <si>
    <t>Jističe 3-pólové</t>
  </si>
  <si>
    <t>Jistič 20A, char.B, 3f 6kA</t>
  </si>
  <si>
    <t>Jistič 2A, char.C 1f 6kA</t>
  </si>
  <si>
    <t>Jistič 6A, char.B, 1f 6kA</t>
  </si>
  <si>
    <t>Jistič 6A, char.C, 1f 6kA</t>
  </si>
  <si>
    <t>Jistič 2A, char.C, 2f 6kA</t>
  </si>
  <si>
    <t>Jistič 10A, char.B, 1f 6kA</t>
  </si>
  <si>
    <t>Jistič 16A, char.C, 1f 6kA</t>
  </si>
  <si>
    <t>Instalační stykač 230V, Ie=12A, 3f ovl. 230V AC</t>
  </si>
  <si>
    <t>Pomocné relé 3P 6A ovl 230V včetně patice</t>
  </si>
  <si>
    <t>Vyhodnocovací relé PTC napájní 230V AC 1P 4A kontakt</t>
  </si>
  <si>
    <t>Motorové spouštěče</t>
  </si>
  <si>
    <t>Mot. Spouštěč 3f 1,25A</t>
  </si>
  <si>
    <t>Mot. Spouštěč 3f 1A</t>
  </si>
  <si>
    <t>Mot. Spouštěč 3f 0,63A</t>
  </si>
  <si>
    <t>Pomocný spínač pro spouštěč</t>
  </si>
  <si>
    <t>Rozšiřující modul pro řídící systém 12xDO 24 VDC, 8x 0.5A, 4x 2A, GO TCL2</t>
  </si>
  <si>
    <t>Rozšiřující modul pro řídící systém 8xAI: 16bit, 4-20mA, 0-10V, Ni1000, 2xAO: 10 bit/0÷10 V, GO TCL2</t>
  </si>
  <si>
    <t>Centrální jednotka řídícího systému Unap=24Vdc, CPU, ETH100/10, 1xRS232, 1xSCH, 13xAI/DI, 2xAO, 10xDO, 2xSSR, 1xCIB, 1xTCL2</t>
  </si>
  <si>
    <t>STOP tlačítko 1xNC do dveří rozvaděče</t>
  </si>
  <si>
    <t>Snímač tlaku s výstupem 4-20mA G1/2" 0-6bar včteně tlumiče tlak rázů</t>
  </si>
  <si>
    <t>Snímač tlaku LTO EX  II 3G Ex nA IIC T4 s výstupem 4-20mA G1/2" 0-10bar včteně tlumiče tlak rázů</t>
  </si>
  <si>
    <t>Příložný kapilárový termostat od 15°C do 95°C 230V AC</t>
  </si>
  <si>
    <t>Ni1000, jímkové provedení G1/2", IP65, od -30°C do 120°C, char:6180ppm_x000D_</t>
  </si>
  <si>
    <t>Detektor CO nástěný s releovým výstupem nap. 230V AC</t>
  </si>
  <si>
    <t>Snímač hladiny zaplavení včetně sondy nap. 230V AC releový výstup</t>
  </si>
  <si>
    <t>STOP Tlačítko v instalační krabici s aretací IP54 kontakt 1xNC</t>
  </si>
  <si>
    <t>Snímače ostatní</t>
  </si>
  <si>
    <t>Termostat prostorový 1přepínací kontakt 4A IP43</t>
  </si>
  <si>
    <t>Snímač tlakové diference s výstupem 4-20mA 0-100kPa 2xG1/2" včetně pěticestné ventilové soupravy a trubiček pro napojení na odběry ze systému</t>
  </si>
  <si>
    <t>Ni1000, teplota prostoru, IP30, od -30°C do +60°C, char:6180ppm_x000D_</t>
  </si>
  <si>
    <t>Snmač venkovní teploty IP54 Ni1000 6180ppm -30°C až +60°C</t>
  </si>
  <si>
    <t>Ostatní</t>
  </si>
  <si>
    <t>Pohon klapkový otočný 0-95° napájení 230V AC 10Nm</t>
  </si>
  <si>
    <t>Zásuvka signalizační typ 903 dle ČSN EN 13616 pro signalizaci autocisterně</t>
  </si>
  <si>
    <t xml:space="preserve">Zářivkové svítidlo závěsné 2x35W IP65 EP celoplastové vč. trubic </t>
  </si>
  <si>
    <t>Zásuvková skříň s proudovým chráničem 3f 400V 32A, 3f 400V 16A, 1f 230V 16A 4x IP43</t>
  </si>
  <si>
    <t>CYKY-J 4x1.5 , pevně</t>
  </si>
  <si>
    <t>CYKY-J 5x4 , pevně</t>
  </si>
  <si>
    <t>CYKY-J 5x10 , pevně</t>
  </si>
  <si>
    <t>J-Y(St)Y 4x2x0,8 , pevně</t>
  </si>
  <si>
    <t>Připojení el motoru (ventilátor, čerpadlo)</t>
  </si>
  <si>
    <t>Připojení ventilu</t>
  </si>
  <si>
    <t>Připojení kotle a propojení kotel - rozvaděč kotel (kabeláž v dodávce kotle)</t>
  </si>
  <si>
    <t>Připojení úpravny vody</t>
  </si>
  <si>
    <t>DB</t>
  </si>
  <si>
    <t>Zemnící pásek FeZn 30x4 včetně uložení</t>
  </si>
  <si>
    <t>Zkušební svorka</t>
  </si>
  <si>
    <t>Zemnící svorka stáčiště</t>
  </si>
  <si>
    <t>Zemnící vodič FeZn pr.8 včetně uložení</t>
  </si>
  <si>
    <t xml:space="preserve">Jistič 3f char B 50A na DIN lištu </t>
  </si>
  <si>
    <t>Pojistkový odpínač s válcovými pojistkami - montáž na DIN lištu 3f 63A gG 100kA</t>
  </si>
  <si>
    <t>Autonomní řídící systém hlídání oleje</t>
  </si>
  <si>
    <t>Řídící jednotka</t>
  </si>
  <si>
    <t>Kontinuální měření hladiny</t>
  </si>
  <si>
    <t>Snímač úniku oleje do jímky</t>
  </si>
  <si>
    <t>Tlakový snímač těsnosti dvouplášťové olejové nádrže</t>
  </si>
  <si>
    <t>Houkačka signalizační 230V AC</t>
  </si>
  <si>
    <t>Oceloplechový rozvaděč 2000x1000x600 VxŠxH, IP54 + sokl 50mm</t>
  </si>
  <si>
    <t>Montážní panel do rozvaděče 1900x950 VxŠ + distanční sloupky</t>
  </si>
  <si>
    <t>Revize a údržba stávajícího hromosvodu budovy kotelny</t>
  </si>
  <si>
    <t>Drobný montážní materiál a vývodky</t>
  </si>
  <si>
    <t>kpl</t>
  </si>
  <si>
    <t>Transformátor 230/24, 60VA bezpečnostní provedení</t>
  </si>
  <si>
    <t>Zářivkové svítidlo závěsné 1x36W IP67 EP celoplastové vč. trubice provedení do BE2N3 Exd IIB T4</t>
  </si>
  <si>
    <t>Vypínač nástěnný v plastové krabici IP44 řazení 6</t>
  </si>
  <si>
    <t>Vypínač nástěnný v plastové krabici IP44 řazení 1</t>
  </si>
  <si>
    <t>Drátěný kabelový žlab pozink 50x50 včetně nosníků a spojek</t>
  </si>
  <si>
    <t>Drátěný kabelový žlab pozink 100x50  včetně nosníků a spojek</t>
  </si>
  <si>
    <t xml:space="preserve">Plastová korugovaná chránička DN 50 </t>
  </si>
  <si>
    <t>Kabeláž hlídání oleje</t>
  </si>
  <si>
    <t>PS 001 - TECHNOLOGIE KOTELNY, ELEKTRO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</si>
</sst>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10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i/>
      <sz val="10"/>
      <color rgb="FF000000"/>
      <name val="Segoe UI"/>
      <family val="2"/>
      <charset val="238"/>
    </font>
    <font>
      <i/>
      <sz val="9"/>
      <color rgb="FF000000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1" fillId="7" borderId="1" xfId="0" applyNumberFormat="1" applyFont="1" applyFill="1" applyBorder="1" applyAlignment="1">
      <alignment horizontal="left"/>
    </xf>
    <xf numFmtId="4" fontId="1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L34" sqref="L34"/>
    </sheetView>
  </sheetViews>
  <sheetFormatPr defaultRowHeight="15" x14ac:dyDescent="0.25"/>
  <cols>
    <col min="1" max="1" width="38.42578125" style="1" bestFit="1" customWidth="1"/>
    <col min="2" max="2" width="10.5703125" style="10" customWidth="1"/>
    <col min="3" max="3" width="14.85546875" style="10" customWidth="1"/>
    <col min="6" max="6" width="0" style="9" hidden="1" customWidth="1"/>
  </cols>
  <sheetData>
    <row r="1" spans="1:4" x14ac:dyDescent="0.25">
      <c r="A1" s="2" t="s">
        <v>0</v>
      </c>
      <c r="B1" s="11" t="s">
        <v>132</v>
      </c>
      <c r="C1" s="11" t="s">
        <v>133</v>
      </c>
      <c r="D1" s="3"/>
    </row>
    <row r="2" spans="1:4" x14ac:dyDescent="0.25">
      <c r="A2" s="5" t="s">
        <v>134</v>
      </c>
      <c r="B2" s="19"/>
      <c r="C2" s="19"/>
      <c r="D2" s="3"/>
    </row>
    <row r="3" spans="1:4" x14ac:dyDescent="0.25">
      <c r="A3" s="6" t="s">
        <v>135</v>
      </c>
      <c r="B3" s="15">
        <f>(Rozpočet!F93)</f>
        <v>0</v>
      </c>
      <c r="C3" s="15"/>
      <c r="D3" s="3"/>
    </row>
    <row r="4" spans="1:4" x14ac:dyDescent="0.25">
      <c r="A4" s="6" t="s">
        <v>136</v>
      </c>
      <c r="B4" s="15">
        <f>B3 * Parametry!B16 / 100</f>
        <v>0</v>
      </c>
      <c r="C4" s="15">
        <f>B3 * Parametry!B17 / 100</f>
        <v>0</v>
      </c>
      <c r="D4" s="3"/>
    </row>
    <row r="5" spans="1:4" x14ac:dyDescent="0.25">
      <c r="A5" s="6" t="s">
        <v>137</v>
      </c>
      <c r="B5" s="15"/>
      <c r="C5" s="15">
        <f>(Rozpočet!F146) + 0</f>
        <v>0</v>
      </c>
      <c r="D5" s="3"/>
    </row>
    <row r="6" spans="1:4" x14ac:dyDescent="0.25">
      <c r="A6" s="6" t="s">
        <v>138</v>
      </c>
      <c r="B6" s="15"/>
      <c r="C6" s="15">
        <f>(Rozpočet!H93) + (Rozpočet!H146) + 0</f>
        <v>0</v>
      </c>
      <c r="D6" s="3"/>
    </row>
    <row r="7" spans="1:4" x14ac:dyDescent="0.25">
      <c r="A7" s="7" t="s">
        <v>139</v>
      </c>
      <c r="B7" s="20">
        <f>B3 + B4</f>
        <v>0</v>
      </c>
      <c r="C7" s="20">
        <f>C3 + C4 + C5 + C6</f>
        <v>0</v>
      </c>
      <c r="D7" s="3"/>
    </row>
    <row r="8" spans="1:4" x14ac:dyDescent="0.25">
      <c r="A8" s="6" t="s">
        <v>140</v>
      </c>
      <c r="B8" s="15"/>
      <c r="C8" s="15">
        <f>(C5 + C6) * Parametry!B18 / 100</f>
        <v>0</v>
      </c>
      <c r="D8" s="3"/>
    </row>
    <row r="9" spans="1:4" x14ac:dyDescent="0.25">
      <c r="A9" s="6" t="s">
        <v>141</v>
      </c>
      <c r="B9" s="15"/>
      <c r="C9" s="15">
        <f>0 + 0</f>
        <v>0</v>
      </c>
      <c r="D9" s="3"/>
    </row>
    <row r="10" spans="1:4" x14ac:dyDescent="0.25">
      <c r="A10" s="6" t="s">
        <v>142</v>
      </c>
      <c r="B10" s="15"/>
      <c r="C10" s="15">
        <f>0 + 0</f>
        <v>0</v>
      </c>
      <c r="D10" s="3"/>
    </row>
    <row r="11" spans="1:4" x14ac:dyDescent="0.25">
      <c r="A11" s="6" t="s">
        <v>143</v>
      </c>
      <c r="B11" s="15"/>
      <c r="C11" s="15">
        <f>(C9 + C10) * Parametry!B19 / 100</f>
        <v>0</v>
      </c>
      <c r="D11" s="3"/>
    </row>
    <row r="12" spans="1:4" x14ac:dyDescent="0.25">
      <c r="A12" s="7" t="s">
        <v>144</v>
      </c>
      <c r="B12" s="20">
        <f>B7</f>
        <v>0</v>
      </c>
      <c r="C12" s="20">
        <f>C7 + C8 + C9 + C10 + C11</f>
        <v>0</v>
      </c>
      <c r="D12" s="3"/>
    </row>
    <row r="13" spans="1:4" x14ac:dyDescent="0.25">
      <c r="A13" s="6" t="s">
        <v>145</v>
      </c>
      <c r="B13" s="15"/>
      <c r="C13" s="15">
        <f>(B12 + C12) * Parametry!B20 / 100</f>
        <v>0</v>
      </c>
      <c r="D13" s="3"/>
    </row>
    <row r="14" spans="1:4" x14ac:dyDescent="0.25">
      <c r="A14" s="6" t="s">
        <v>146</v>
      </c>
      <c r="B14" s="15"/>
      <c r="C14" s="15">
        <f>(B12 + C12) * Parametry!B21 / 100</f>
        <v>0</v>
      </c>
      <c r="D14" s="3"/>
    </row>
    <row r="15" spans="1:4" x14ac:dyDescent="0.25">
      <c r="A15" s="6" t="s">
        <v>147</v>
      </c>
      <c r="B15" s="15"/>
      <c r="C15" s="15">
        <f>(B7 + C7) * Parametry!B22 / 100</f>
        <v>0</v>
      </c>
      <c r="D15" s="3"/>
    </row>
    <row r="16" spans="1:4" x14ac:dyDescent="0.25">
      <c r="A16" s="5" t="s">
        <v>148</v>
      </c>
      <c r="B16" s="19"/>
      <c r="C16" s="19">
        <f>B12 + C12 + C13 + C14 + C15</f>
        <v>0</v>
      </c>
      <c r="D16" s="3"/>
    </row>
    <row r="17" spans="1:4" x14ac:dyDescent="0.25">
      <c r="A17" s="6" t="s">
        <v>12</v>
      </c>
      <c r="B17" s="15"/>
      <c r="C17" s="15"/>
      <c r="D17" s="3"/>
    </row>
    <row r="18" spans="1:4" x14ac:dyDescent="0.25">
      <c r="A18" s="5" t="s">
        <v>149</v>
      </c>
      <c r="B18" s="19"/>
      <c r="C18" s="19"/>
      <c r="D18" s="3"/>
    </row>
    <row r="19" spans="1:4" x14ac:dyDescent="0.25">
      <c r="A19" s="6" t="s">
        <v>150</v>
      </c>
      <c r="B19" s="15"/>
      <c r="C19" s="15">
        <f>C12 * Parametry!B23 / 100</f>
        <v>0</v>
      </c>
      <c r="D19" s="3"/>
    </row>
    <row r="20" spans="1:4" x14ac:dyDescent="0.25">
      <c r="A20" s="6" t="s">
        <v>151</v>
      </c>
      <c r="B20" s="15"/>
      <c r="C20" s="15">
        <f>C12 * Parametry!B24 / 100</f>
        <v>0</v>
      </c>
      <c r="D20" s="3"/>
    </row>
    <row r="21" spans="1:4" x14ac:dyDescent="0.25">
      <c r="A21" s="5" t="s">
        <v>152</v>
      </c>
      <c r="B21" s="19"/>
      <c r="C21" s="19">
        <f>C19 + C20</f>
        <v>0</v>
      </c>
      <c r="D21" s="3"/>
    </row>
    <row r="22" spans="1:4" x14ac:dyDescent="0.25">
      <c r="A22" s="6" t="s">
        <v>153</v>
      </c>
      <c r="B22" s="15"/>
      <c r="C22" s="15">
        <f>Parametry!B25 * Parametry!B28 * (C16 * Parametry!B27)^Parametry!B26</f>
        <v>0</v>
      </c>
      <c r="D22" s="3"/>
    </row>
    <row r="23" spans="1:4" x14ac:dyDescent="0.25">
      <c r="A23" s="6" t="s">
        <v>12</v>
      </c>
      <c r="B23" s="15"/>
      <c r="C23" s="15"/>
      <c r="D23" s="3"/>
    </row>
    <row r="24" spans="1:4" ht="16.5" x14ac:dyDescent="0.3">
      <c r="A24" s="4" t="s">
        <v>154</v>
      </c>
      <c r="B24" s="12"/>
      <c r="C24" s="12">
        <f>C16 + C21 + C22</f>
        <v>0</v>
      </c>
      <c r="D24" s="3"/>
    </row>
    <row r="25" spans="1:4" x14ac:dyDescent="0.25">
      <c r="A25" s="6" t="s">
        <v>155</v>
      </c>
      <c r="B25" s="15">
        <f>C24</f>
        <v>0</v>
      </c>
      <c r="C25" s="15">
        <f>B25 * Parametry!B31 / 100</f>
        <v>0</v>
      </c>
      <c r="D25" s="3"/>
    </row>
    <row r="26" spans="1:4" x14ac:dyDescent="0.25">
      <c r="A26" s="6" t="s">
        <v>156</v>
      </c>
      <c r="B26" s="15">
        <f>(SUM(Rozpočet!F95,Rozpočet!F99,Rozpočet!F106,Rozpočet!F132,Rozpočet!F140,Rozpočet!F142)) + (SUM(Rozpočet!H95,Rozpočet!H99,Rozpočet!H106,Rozpočet!H132,Rozpočet!H140,Rozpočet!H142))</f>
        <v>0</v>
      </c>
      <c r="C26" s="15">
        <f>B26 * Parametry!B32 / 100</f>
        <v>0</v>
      </c>
      <c r="D26" s="3"/>
    </row>
    <row r="27" spans="1:4" ht="16.5" x14ac:dyDescent="0.3">
      <c r="A27" s="4" t="s">
        <v>157</v>
      </c>
      <c r="B27" s="12"/>
      <c r="C27" s="12">
        <f>C24 + C25 + C26</f>
        <v>0</v>
      </c>
      <c r="D27" s="3"/>
    </row>
    <row r="28" spans="1:4" x14ac:dyDescent="0.25">
      <c r="A28" s="6" t="s">
        <v>12</v>
      </c>
      <c r="B28" s="15"/>
      <c r="C28" s="15"/>
      <c r="D28" s="3"/>
    </row>
    <row r="29" spans="1:4" x14ac:dyDescent="0.25">
      <c r="A29" s="6" t="s">
        <v>158</v>
      </c>
      <c r="B29" s="15"/>
      <c r="C29" s="15">
        <f>C24 * Parametry!B29 / 100</f>
        <v>0</v>
      </c>
      <c r="D29" s="3"/>
    </row>
    <row r="30" spans="1:4" x14ac:dyDescent="0.25">
      <c r="A30" s="6" t="s">
        <v>158</v>
      </c>
      <c r="B30" s="15"/>
      <c r="C30" s="15">
        <f>C24 * Parametry!B30 / 100</f>
        <v>0</v>
      </c>
      <c r="D30" s="3"/>
    </row>
    <row r="31" spans="1:4" x14ac:dyDescent="0.25">
      <c r="A31" s="5" t="s">
        <v>159</v>
      </c>
      <c r="B31" s="21" t="s">
        <v>51</v>
      </c>
      <c r="C31" s="21" t="s">
        <v>53</v>
      </c>
      <c r="D31" s="3"/>
    </row>
    <row r="32" spans="1:4" x14ac:dyDescent="0.25">
      <c r="A32" s="6" t="s">
        <v>58</v>
      </c>
      <c r="B32" s="15">
        <f>(Rozpočet!F60)</f>
        <v>0</v>
      </c>
      <c r="C32" s="15">
        <f>(Rozpočet!H60)</f>
        <v>0</v>
      </c>
      <c r="D32" s="3"/>
    </row>
    <row r="33" spans="1:4" x14ac:dyDescent="0.25">
      <c r="A33" s="6" t="s">
        <v>90</v>
      </c>
      <c r="B33" s="15">
        <f>(Rozpočet!F93)</f>
        <v>0</v>
      </c>
      <c r="C33" s="15">
        <f>(Rozpočet!H93)</f>
        <v>0</v>
      </c>
      <c r="D33" s="3"/>
    </row>
    <row r="34" spans="1:4" x14ac:dyDescent="0.25">
      <c r="A34" s="6" t="s">
        <v>95</v>
      </c>
      <c r="B34" s="15">
        <f>(Rozpočet!F146)</f>
        <v>0</v>
      </c>
      <c r="C34" s="15">
        <f>(Rozpočet!H146)</f>
        <v>0</v>
      </c>
      <c r="D34" s="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7"/>
  <sheetViews>
    <sheetView tabSelected="1" workbookViewId="0"/>
  </sheetViews>
  <sheetFormatPr defaultRowHeight="15" x14ac:dyDescent="0.25"/>
  <cols>
    <col min="1" max="1" width="5.85546875" style="1" bestFit="1" customWidth="1"/>
    <col min="2" max="2" width="135.28515625" style="1" bestFit="1" customWidth="1"/>
    <col min="3" max="3" width="4" style="1" bestFit="1" customWidth="1"/>
    <col min="4" max="4" width="7" style="10" bestFit="1" customWidth="1"/>
    <col min="5" max="5" width="11.28515625" style="10" customWidth="1"/>
    <col min="6" max="6" width="13.140625" style="10" bestFit="1" customWidth="1"/>
    <col min="7" max="7" width="9.85546875" style="10" customWidth="1"/>
    <col min="8" max="8" width="12.7109375" style="10" bestFit="1" customWidth="1"/>
    <col min="9" max="9" width="9.42578125" style="10" customWidth="1"/>
    <col min="10" max="10" width="12.7109375" style="10" bestFit="1" customWidth="1"/>
    <col min="11" max="11" width="10.140625" style="1" bestFit="1" customWidth="1"/>
    <col min="14" max="14" width="0" style="9" hidden="1" customWidth="1"/>
  </cols>
  <sheetData>
    <row r="1" spans="1:13" x14ac:dyDescent="0.25">
      <c r="A1" s="2" t="s">
        <v>48</v>
      </c>
      <c r="B1" s="2" t="s">
        <v>0</v>
      </c>
      <c r="C1" s="2" t="s">
        <v>49</v>
      </c>
      <c r="D1" s="11" t="s">
        <v>50</v>
      </c>
      <c r="E1" s="11" t="s">
        <v>51</v>
      </c>
      <c r="F1" s="11" t="s">
        <v>52</v>
      </c>
      <c r="G1" s="11" t="s">
        <v>53</v>
      </c>
      <c r="H1" s="11" t="s">
        <v>54</v>
      </c>
      <c r="I1" s="11" t="s">
        <v>55</v>
      </c>
      <c r="J1" s="11" t="s">
        <v>56</v>
      </c>
      <c r="K1" s="2" t="s">
        <v>57</v>
      </c>
      <c r="L1" s="3"/>
      <c r="M1" s="3"/>
    </row>
    <row r="2" spans="1:13" ht="16.5" x14ac:dyDescent="0.3">
      <c r="A2" s="4" t="s">
        <v>12</v>
      </c>
      <c r="B2" s="4" t="s">
        <v>160</v>
      </c>
      <c r="C2" s="4" t="s">
        <v>12</v>
      </c>
      <c r="D2" s="12"/>
      <c r="E2" s="12"/>
      <c r="F2" s="12"/>
      <c r="G2" s="12"/>
      <c r="H2" s="12"/>
      <c r="I2" s="12"/>
      <c r="J2" s="12"/>
      <c r="K2" s="4" t="s">
        <v>12</v>
      </c>
      <c r="L2" s="3"/>
      <c r="M2" s="3"/>
    </row>
    <row r="3" spans="1:13" x14ac:dyDescent="0.25">
      <c r="A3" s="13" t="s">
        <v>12</v>
      </c>
      <c r="B3" s="13" t="s">
        <v>59</v>
      </c>
      <c r="C3" s="13" t="s">
        <v>12</v>
      </c>
      <c r="D3" s="14"/>
      <c r="E3" s="14"/>
      <c r="F3" s="14"/>
      <c r="G3" s="14"/>
      <c r="H3" s="14"/>
      <c r="I3" s="14">
        <f>E3+G3</f>
        <v>0</v>
      </c>
      <c r="J3" s="14">
        <f>F3+H3</f>
        <v>0</v>
      </c>
      <c r="K3" s="13" t="s">
        <v>12</v>
      </c>
      <c r="L3" s="3"/>
      <c r="M3" s="3"/>
    </row>
    <row r="4" spans="1:13" x14ac:dyDescent="0.25">
      <c r="A4" s="6" t="s">
        <v>12</v>
      </c>
      <c r="B4" s="6" t="s">
        <v>162</v>
      </c>
      <c r="C4" s="6" t="s">
        <v>60</v>
      </c>
      <c r="D4" s="15">
        <v>1</v>
      </c>
      <c r="E4" s="15"/>
      <c r="F4" s="15">
        <f>D4*E4</f>
        <v>0</v>
      </c>
      <c r="G4" s="15"/>
      <c r="H4" s="15">
        <f>D4*G4</f>
        <v>0</v>
      </c>
      <c r="I4" s="15">
        <f>E4+G4</f>
        <v>0</v>
      </c>
      <c r="J4" s="15">
        <f>F4+H4</f>
        <v>0</v>
      </c>
      <c r="K4" s="6" t="s">
        <v>12</v>
      </c>
      <c r="L4" s="3"/>
      <c r="M4" s="3"/>
    </row>
    <row r="5" spans="1:13" x14ac:dyDescent="0.25">
      <c r="A5" s="16" t="s">
        <v>12</v>
      </c>
      <c r="B5" s="16" t="s">
        <v>61</v>
      </c>
      <c r="C5" s="16" t="s">
        <v>12</v>
      </c>
      <c r="D5" s="17"/>
      <c r="E5" s="17"/>
      <c r="F5" s="17"/>
      <c r="G5" s="17"/>
      <c r="H5" s="17"/>
      <c r="I5" s="17"/>
      <c r="J5" s="17"/>
      <c r="K5" s="16" t="s">
        <v>12</v>
      </c>
      <c r="L5" s="3"/>
      <c r="M5" s="3"/>
    </row>
    <row r="6" spans="1:13" x14ac:dyDescent="0.25">
      <c r="A6" s="6" t="s">
        <v>12</v>
      </c>
      <c r="B6" s="6" t="s">
        <v>62</v>
      </c>
      <c r="C6" s="6" t="s">
        <v>60</v>
      </c>
      <c r="D6" s="15">
        <v>1</v>
      </c>
      <c r="E6" s="15"/>
      <c r="F6" s="15">
        <f>D6*E6</f>
        <v>0</v>
      </c>
      <c r="G6" s="15"/>
      <c r="H6" s="15">
        <f>D6*G6</f>
        <v>0</v>
      </c>
      <c r="I6" s="15">
        <f t="shared" ref="I6:J8" si="0">E6+G6</f>
        <v>0</v>
      </c>
      <c r="J6" s="15">
        <f t="shared" si="0"/>
        <v>0</v>
      </c>
      <c r="K6" s="6" t="s">
        <v>12</v>
      </c>
      <c r="L6" s="3"/>
      <c r="M6" s="3"/>
    </row>
    <row r="7" spans="1:13" x14ac:dyDescent="0.25">
      <c r="A7" s="13" t="s">
        <v>12</v>
      </c>
      <c r="B7" s="13" t="s">
        <v>63</v>
      </c>
      <c r="C7" s="13" t="s">
        <v>12</v>
      </c>
      <c r="D7" s="14"/>
      <c r="E7" s="14"/>
      <c r="F7" s="14"/>
      <c r="G7" s="14"/>
      <c r="H7" s="14"/>
      <c r="I7" s="14">
        <f t="shared" si="0"/>
        <v>0</v>
      </c>
      <c r="J7" s="14">
        <f t="shared" si="0"/>
        <v>0</v>
      </c>
      <c r="K7" s="13" t="s">
        <v>12</v>
      </c>
      <c r="L7" s="3"/>
      <c r="M7" s="3"/>
    </row>
    <row r="8" spans="1:13" x14ac:dyDescent="0.25">
      <c r="A8" s="6" t="s">
        <v>12</v>
      </c>
      <c r="B8" s="6" t="s">
        <v>64</v>
      </c>
      <c r="C8" s="6" t="s">
        <v>60</v>
      </c>
      <c r="D8" s="15">
        <v>1</v>
      </c>
      <c r="E8" s="15"/>
      <c r="F8" s="15">
        <f>D8*E8</f>
        <v>0</v>
      </c>
      <c r="G8" s="15"/>
      <c r="H8" s="15">
        <f>D8*G8</f>
        <v>0</v>
      </c>
      <c r="I8" s="15">
        <f t="shared" si="0"/>
        <v>0</v>
      </c>
      <c r="J8" s="15">
        <f t="shared" si="0"/>
        <v>0</v>
      </c>
      <c r="K8" s="6" t="s">
        <v>12</v>
      </c>
      <c r="L8" s="3"/>
      <c r="M8" s="3"/>
    </row>
    <row r="9" spans="1:13" x14ac:dyDescent="0.25">
      <c r="A9" s="16" t="s">
        <v>12</v>
      </c>
      <c r="B9" s="16" t="s">
        <v>65</v>
      </c>
      <c r="C9" s="16" t="s">
        <v>12</v>
      </c>
      <c r="D9" s="17"/>
      <c r="E9" s="17"/>
      <c r="F9" s="17"/>
      <c r="G9" s="17"/>
      <c r="H9" s="17"/>
      <c r="I9" s="17"/>
      <c r="J9" s="17"/>
      <c r="K9" s="16" t="s">
        <v>12</v>
      </c>
      <c r="L9" s="3"/>
      <c r="M9" s="3"/>
    </row>
    <row r="10" spans="1:13" x14ac:dyDescent="0.25">
      <c r="A10" s="6" t="s">
        <v>12</v>
      </c>
      <c r="B10" s="6" t="s">
        <v>66</v>
      </c>
      <c r="C10" s="6" t="s">
        <v>60</v>
      </c>
      <c r="D10" s="15">
        <v>2</v>
      </c>
      <c r="E10" s="15"/>
      <c r="F10" s="15">
        <f>D10*E10</f>
        <v>0</v>
      </c>
      <c r="G10" s="15"/>
      <c r="H10" s="15">
        <f>D10*G10</f>
        <v>0</v>
      </c>
      <c r="I10" s="15">
        <f>E10+G10</f>
        <v>0</v>
      </c>
      <c r="J10" s="15">
        <f>F10+H10</f>
        <v>0</v>
      </c>
      <c r="K10" s="6" t="s">
        <v>12</v>
      </c>
      <c r="L10" s="3"/>
      <c r="M10" s="3"/>
    </row>
    <row r="11" spans="1:13" x14ac:dyDescent="0.25">
      <c r="A11" s="16" t="s">
        <v>12</v>
      </c>
      <c r="B11" s="16" t="s">
        <v>67</v>
      </c>
      <c r="C11" s="16" t="s">
        <v>12</v>
      </c>
      <c r="D11" s="17"/>
      <c r="E11" s="17"/>
      <c r="F11" s="17"/>
      <c r="G11" s="17"/>
      <c r="H11" s="17"/>
      <c r="I11" s="17"/>
      <c r="J11" s="17"/>
      <c r="K11" s="16" t="s">
        <v>12</v>
      </c>
      <c r="L11" s="3"/>
      <c r="M11" s="3"/>
    </row>
    <row r="12" spans="1:13" x14ac:dyDescent="0.25">
      <c r="A12" s="6" t="s">
        <v>12</v>
      </c>
      <c r="B12" s="6" t="s">
        <v>165</v>
      </c>
      <c r="C12" s="6" t="s">
        <v>60</v>
      </c>
      <c r="D12" s="15">
        <v>2</v>
      </c>
      <c r="E12" s="15"/>
      <c r="F12" s="15">
        <f t="shared" ref="F12:F17" si="1">D12*E12</f>
        <v>0</v>
      </c>
      <c r="G12" s="15"/>
      <c r="H12" s="15">
        <f t="shared" ref="H12:H17" si="2">D12*G12</f>
        <v>0</v>
      </c>
      <c r="I12" s="15">
        <f t="shared" ref="I12:J17" si="3">E12+G12</f>
        <v>0</v>
      </c>
      <c r="J12" s="15">
        <f t="shared" si="3"/>
        <v>0</v>
      </c>
      <c r="K12" s="6" t="s">
        <v>12</v>
      </c>
      <c r="L12" s="3"/>
      <c r="M12" s="3"/>
    </row>
    <row r="13" spans="1:13" x14ac:dyDescent="0.25">
      <c r="A13" s="6" t="s">
        <v>12</v>
      </c>
      <c r="B13" s="6" t="s">
        <v>166</v>
      </c>
      <c r="C13" s="6" t="s">
        <v>60</v>
      </c>
      <c r="D13" s="15">
        <v>17</v>
      </c>
      <c r="E13" s="15"/>
      <c r="F13" s="15">
        <f t="shared" si="1"/>
        <v>0</v>
      </c>
      <c r="G13" s="15"/>
      <c r="H13" s="15">
        <f t="shared" si="2"/>
        <v>0</v>
      </c>
      <c r="I13" s="15">
        <f t="shared" si="3"/>
        <v>0</v>
      </c>
      <c r="J13" s="15">
        <f t="shared" si="3"/>
        <v>0</v>
      </c>
      <c r="K13" s="6" t="s">
        <v>12</v>
      </c>
      <c r="L13" s="3"/>
      <c r="M13" s="3"/>
    </row>
    <row r="14" spans="1:13" x14ac:dyDescent="0.25">
      <c r="A14" s="6"/>
      <c r="B14" s="6" t="s">
        <v>169</v>
      </c>
      <c r="C14" s="6" t="s">
        <v>60</v>
      </c>
      <c r="D14" s="15">
        <v>2</v>
      </c>
      <c r="E14" s="15"/>
      <c r="F14" s="15">
        <f t="shared" si="1"/>
        <v>0</v>
      </c>
      <c r="G14" s="15"/>
      <c r="H14" s="15">
        <f t="shared" si="2"/>
        <v>0</v>
      </c>
      <c r="I14" s="15">
        <f t="shared" si="3"/>
        <v>0</v>
      </c>
      <c r="J14" s="15">
        <f t="shared" si="3"/>
        <v>0</v>
      </c>
      <c r="K14" s="6"/>
      <c r="L14" s="3"/>
      <c r="M14" s="3"/>
    </row>
    <row r="15" spans="1:13" x14ac:dyDescent="0.25">
      <c r="A15" s="6"/>
      <c r="B15" s="6" t="s">
        <v>170</v>
      </c>
      <c r="C15" s="6" t="s">
        <v>60</v>
      </c>
      <c r="D15" s="15">
        <v>2</v>
      </c>
      <c r="E15" s="15"/>
      <c r="F15" s="15">
        <f t="shared" si="1"/>
        <v>0</v>
      </c>
      <c r="G15" s="15"/>
      <c r="H15" s="15">
        <f t="shared" si="2"/>
        <v>0</v>
      </c>
      <c r="I15" s="15">
        <f t="shared" si="3"/>
        <v>0</v>
      </c>
      <c r="J15" s="15">
        <f t="shared" si="3"/>
        <v>0</v>
      </c>
      <c r="K15" s="6"/>
      <c r="L15" s="3"/>
      <c r="M15" s="3"/>
    </row>
    <row r="16" spans="1:13" x14ac:dyDescent="0.25">
      <c r="A16" s="6" t="s">
        <v>12</v>
      </c>
      <c r="B16" s="6" t="s">
        <v>167</v>
      </c>
      <c r="C16" s="6" t="s">
        <v>60</v>
      </c>
      <c r="D16" s="15">
        <v>5</v>
      </c>
      <c r="E16" s="15"/>
      <c r="F16" s="15">
        <f t="shared" si="1"/>
        <v>0</v>
      </c>
      <c r="G16" s="15"/>
      <c r="H16" s="15">
        <f t="shared" si="2"/>
        <v>0</v>
      </c>
      <c r="I16" s="15">
        <f t="shared" si="3"/>
        <v>0</v>
      </c>
      <c r="J16" s="15">
        <f t="shared" si="3"/>
        <v>0</v>
      </c>
      <c r="K16" s="6" t="s">
        <v>12</v>
      </c>
      <c r="L16" s="3"/>
      <c r="M16" s="3"/>
    </row>
    <row r="17" spans="1:13" x14ac:dyDescent="0.25">
      <c r="A17" s="6" t="s">
        <v>12</v>
      </c>
      <c r="B17" s="6" t="s">
        <v>168</v>
      </c>
      <c r="C17" s="6" t="s">
        <v>60</v>
      </c>
      <c r="D17" s="15">
        <v>1</v>
      </c>
      <c r="E17" s="15"/>
      <c r="F17" s="15">
        <f t="shared" si="1"/>
        <v>0</v>
      </c>
      <c r="G17" s="15"/>
      <c r="H17" s="15">
        <f t="shared" si="2"/>
        <v>0</v>
      </c>
      <c r="I17" s="15">
        <f t="shared" si="3"/>
        <v>0</v>
      </c>
      <c r="J17" s="15">
        <f t="shared" si="3"/>
        <v>0</v>
      </c>
      <c r="K17" s="6" t="s">
        <v>12</v>
      </c>
      <c r="L17" s="3"/>
      <c r="M17" s="3"/>
    </row>
    <row r="18" spans="1:13" x14ac:dyDescent="0.25">
      <c r="A18" s="16" t="s">
        <v>12</v>
      </c>
      <c r="B18" s="16" t="s">
        <v>163</v>
      </c>
      <c r="C18" s="16" t="s">
        <v>12</v>
      </c>
      <c r="D18" s="17"/>
      <c r="E18" s="17"/>
      <c r="F18" s="17"/>
      <c r="G18" s="17"/>
      <c r="H18" s="17"/>
      <c r="I18" s="17"/>
      <c r="J18" s="17"/>
      <c r="K18" s="16" t="s">
        <v>12</v>
      </c>
      <c r="L18" s="3"/>
      <c r="M18" s="3"/>
    </row>
    <row r="19" spans="1:13" x14ac:dyDescent="0.25">
      <c r="A19" s="6" t="s">
        <v>12</v>
      </c>
      <c r="B19" s="6" t="s">
        <v>164</v>
      </c>
      <c r="C19" s="6" t="s">
        <v>60</v>
      </c>
      <c r="D19" s="15">
        <v>2</v>
      </c>
      <c r="E19" s="15"/>
      <c r="F19" s="15">
        <f>D19*E19</f>
        <v>0</v>
      </c>
      <c r="G19" s="15"/>
      <c r="H19" s="15">
        <f>D19*G19</f>
        <v>0</v>
      </c>
      <c r="I19" s="15">
        <f>E19+G19</f>
        <v>0</v>
      </c>
      <c r="J19" s="15">
        <f>F19+H19</f>
        <v>0</v>
      </c>
      <c r="K19" s="6" t="s">
        <v>12</v>
      </c>
      <c r="L19" s="3"/>
      <c r="M19" s="3"/>
    </row>
    <row r="20" spans="1:13" x14ac:dyDescent="0.25">
      <c r="A20" s="16" t="s">
        <v>12</v>
      </c>
      <c r="B20" s="16" t="s">
        <v>68</v>
      </c>
      <c r="C20" s="16" t="s">
        <v>12</v>
      </c>
      <c r="D20" s="17"/>
      <c r="E20" s="17"/>
      <c r="F20" s="17"/>
      <c r="G20" s="17"/>
      <c r="H20" s="17"/>
      <c r="I20" s="17"/>
      <c r="J20" s="17"/>
      <c r="K20" s="16" t="s">
        <v>12</v>
      </c>
      <c r="L20" s="3"/>
      <c r="M20" s="3"/>
    </row>
    <row r="21" spans="1:13" x14ac:dyDescent="0.25">
      <c r="A21" s="6" t="s">
        <v>12</v>
      </c>
      <c r="B21" s="6" t="s">
        <v>69</v>
      </c>
      <c r="C21" s="6" t="s">
        <v>60</v>
      </c>
      <c r="D21" s="15">
        <v>7</v>
      </c>
      <c r="E21" s="15"/>
      <c r="F21" s="15">
        <f>D21*E21</f>
        <v>0</v>
      </c>
      <c r="G21" s="15"/>
      <c r="H21" s="15">
        <f>D21*G21</f>
        <v>0</v>
      </c>
      <c r="I21" s="15">
        <f>E21+G21</f>
        <v>0</v>
      </c>
      <c r="J21" s="15">
        <f>F21+H21</f>
        <v>0</v>
      </c>
      <c r="K21" s="6" t="s">
        <v>12</v>
      </c>
      <c r="L21" s="3"/>
      <c r="M21" s="3"/>
    </row>
    <row r="22" spans="1:13" x14ac:dyDescent="0.25">
      <c r="A22" s="16" t="s">
        <v>12</v>
      </c>
      <c r="B22" s="16" t="s">
        <v>70</v>
      </c>
      <c r="C22" s="16" t="s">
        <v>12</v>
      </c>
      <c r="D22" s="17"/>
      <c r="E22" s="17"/>
      <c r="F22" s="17"/>
      <c r="G22" s="17"/>
      <c r="H22" s="17"/>
      <c r="I22" s="17"/>
      <c r="J22" s="17"/>
      <c r="K22" s="16" t="s">
        <v>12</v>
      </c>
      <c r="L22" s="3"/>
      <c r="M22" s="3"/>
    </row>
    <row r="23" spans="1:13" x14ac:dyDescent="0.25">
      <c r="A23" s="6" t="s">
        <v>12</v>
      </c>
      <c r="B23" s="6" t="s">
        <v>171</v>
      </c>
      <c r="C23" s="6" t="s">
        <v>60</v>
      </c>
      <c r="D23" s="15">
        <v>18</v>
      </c>
      <c r="E23" s="15"/>
      <c r="F23" s="15">
        <f>D23*E23</f>
        <v>0</v>
      </c>
      <c r="G23" s="15"/>
      <c r="H23" s="15">
        <f>D23*G23</f>
        <v>0</v>
      </c>
      <c r="I23" s="15">
        <f>E23+G23</f>
        <v>0</v>
      </c>
      <c r="J23" s="15">
        <f>F23+H23</f>
        <v>0</v>
      </c>
      <c r="K23" s="6" t="s">
        <v>12</v>
      </c>
      <c r="L23" s="3"/>
      <c r="M23" s="3"/>
    </row>
    <row r="24" spans="1:13" x14ac:dyDescent="0.25">
      <c r="A24" s="16" t="s">
        <v>12</v>
      </c>
      <c r="B24" s="16" t="s">
        <v>68</v>
      </c>
      <c r="C24" s="16" t="s">
        <v>12</v>
      </c>
      <c r="D24" s="17"/>
      <c r="E24" s="17"/>
      <c r="F24" s="17"/>
      <c r="G24" s="17"/>
      <c r="H24" s="17"/>
      <c r="I24" s="17"/>
      <c r="J24" s="17"/>
      <c r="K24" s="16" t="s">
        <v>12</v>
      </c>
      <c r="L24" s="3"/>
      <c r="M24" s="3"/>
    </row>
    <row r="25" spans="1:13" x14ac:dyDescent="0.25">
      <c r="A25" s="6" t="s">
        <v>12</v>
      </c>
      <c r="B25" s="6" t="s">
        <v>71</v>
      </c>
      <c r="C25" s="6" t="s">
        <v>60</v>
      </c>
      <c r="D25" s="15">
        <v>18</v>
      </c>
      <c r="E25" s="15"/>
      <c r="F25" s="15">
        <f>D25*E25</f>
        <v>0</v>
      </c>
      <c r="G25" s="15"/>
      <c r="H25" s="15">
        <f>D25*G25</f>
        <v>0</v>
      </c>
      <c r="I25" s="15">
        <f t="shared" ref="I25:I59" si="4">E25+G25</f>
        <v>0</v>
      </c>
      <c r="J25" s="15">
        <f t="shared" ref="J25:J59" si="5">F25+H25</f>
        <v>0</v>
      </c>
      <c r="K25" s="6" t="s">
        <v>12</v>
      </c>
      <c r="L25" s="3"/>
      <c r="M25" s="3"/>
    </row>
    <row r="26" spans="1:13" x14ac:dyDescent="0.25">
      <c r="A26" s="16"/>
      <c r="B26" s="16" t="s">
        <v>174</v>
      </c>
      <c r="C26" s="16"/>
      <c r="D26" s="17"/>
      <c r="E26" s="17"/>
      <c r="F26" s="17"/>
      <c r="G26" s="17"/>
      <c r="H26" s="17"/>
      <c r="I26" s="17"/>
      <c r="J26" s="17"/>
      <c r="K26" s="16"/>
      <c r="L26" s="3"/>
      <c r="M26" s="3"/>
    </row>
    <row r="27" spans="1:13" x14ac:dyDescent="0.25">
      <c r="A27" s="6"/>
      <c r="B27" s="6" t="s">
        <v>175</v>
      </c>
      <c r="C27" s="6" t="s">
        <v>60</v>
      </c>
      <c r="D27" s="15">
        <v>1</v>
      </c>
      <c r="E27" s="15"/>
      <c r="F27" s="15">
        <f>D27*E27</f>
        <v>0</v>
      </c>
      <c r="G27" s="15"/>
      <c r="H27" s="15">
        <f>D27*G27</f>
        <v>0</v>
      </c>
      <c r="I27" s="15">
        <f t="shared" ref="I27" si="6">E27+G27</f>
        <v>0</v>
      </c>
      <c r="J27" s="15">
        <f t="shared" ref="J27" si="7">F27+H27</f>
        <v>0</v>
      </c>
      <c r="K27" s="6"/>
      <c r="L27" s="3"/>
      <c r="M27" s="3"/>
    </row>
    <row r="28" spans="1:13" x14ac:dyDescent="0.25">
      <c r="A28" s="6"/>
      <c r="B28" s="6" t="s">
        <v>176</v>
      </c>
      <c r="C28" s="6" t="s">
        <v>60</v>
      </c>
      <c r="D28" s="15">
        <v>9</v>
      </c>
      <c r="E28" s="15"/>
      <c r="F28" s="15">
        <f>D28*E28</f>
        <v>0</v>
      </c>
      <c r="G28" s="15"/>
      <c r="H28" s="15">
        <f>D28*G28</f>
        <v>0</v>
      </c>
      <c r="I28" s="15">
        <f t="shared" ref="I28:I29" si="8">E28+G28</f>
        <v>0</v>
      </c>
      <c r="J28" s="15">
        <f t="shared" ref="J28:J29" si="9">F28+H28</f>
        <v>0</v>
      </c>
      <c r="K28" s="6"/>
      <c r="L28" s="3"/>
      <c r="M28" s="3"/>
    </row>
    <row r="29" spans="1:13" x14ac:dyDescent="0.25">
      <c r="A29" s="6"/>
      <c r="B29" s="6" t="s">
        <v>177</v>
      </c>
      <c r="C29" s="6" t="s">
        <v>60</v>
      </c>
      <c r="D29" s="15">
        <v>5</v>
      </c>
      <c r="E29" s="15"/>
      <c r="F29" s="15">
        <f>D29*E29</f>
        <v>0</v>
      </c>
      <c r="G29" s="15"/>
      <c r="H29" s="15">
        <f>D29*G29</f>
        <v>0</v>
      </c>
      <c r="I29" s="15">
        <f t="shared" si="8"/>
        <v>0</v>
      </c>
      <c r="J29" s="15">
        <f t="shared" si="9"/>
        <v>0</v>
      </c>
      <c r="K29" s="6"/>
      <c r="L29" s="3"/>
      <c r="M29" s="3"/>
    </row>
    <row r="30" spans="1:13" x14ac:dyDescent="0.25">
      <c r="A30" s="16" t="s">
        <v>12</v>
      </c>
      <c r="B30" s="16" t="s">
        <v>68</v>
      </c>
      <c r="C30" s="16" t="s">
        <v>12</v>
      </c>
      <c r="D30" s="17"/>
      <c r="E30" s="17"/>
      <c r="F30" s="17"/>
      <c r="G30" s="17"/>
      <c r="H30" s="17"/>
      <c r="I30" s="17"/>
      <c r="J30" s="17"/>
      <c r="K30" s="16" t="s">
        <v>12</v>
      </c>
      <c r="L30" s="3"/>
      <c r="M30" s="3"/>
    </row>
    <row r="31" spans="1:13" x14ac:dyDescent="0.25">
      <c r="A31" s="6" t="s">
        <v>12</v>
      </c>
      <c r="B31" s="6" t="s">
        <v>178</v>
      </c>
      <c r="C31" s="6" t="s">
        <v>60</v>
      </c>
      <c r="D31" s="15">
        <v>15</v>
      </c>
      <c r="E31" s="15"/>
      <c r="F31" s="15">
        <f>D31*E31</f>
        <v>0</v>
      </c>
      <c r="G31" s="15"/>
      <c r="H31" s="15">
        <f>D31*G31</f>
        <v>0</v>
      </c>
      <c r="I31" s="15">
        <f t="shared" ref="I31" si="10">E31+G31</f>
        <v>0</v>
      </c>
      <c r="J31" s="15">
        <f t="shared" ref="J31" si="11">F31+H31</f>
        <v>0</v>
      </c>
      <c r="K31" s="6" t="s">
        <v>12</v>
      </c>
      <c r="L31" s="3"/>
      <c r="M31" s="3"/>
    </row>
    <row r="32" spans="1:13" x14ac:dyDescent="0.25">
      <c r="A32" s="16" t="s">
        <v>12</v>
      </c>
      <c r="B32" s="16" t="s">
        <v>72</v>
      </c>
      <c r="C32" s="16" t="s">
        <v>12</v>
      </c>
      <c r="D32" s="17"/>
      <c r="E32" s="17"/>
      <c r="F32" s="17"/>
      <c r="G32" s="17"/>
      <c r="H32" s="17"/>
      <c r="I32" s="17"/>
      <c r="J32" s="17"/>
      <c r="K32" s="16" t="s">
        <v>12</v>
      </c>
      <c r="L32" s="3"/>
      <c r="M32" s="3"/>
    </row>
    <row r="33" spans="1:13" x14ac:dyDescent="0.25">
      <c r="A33" s="6" t="s">
        <v>12</v>
      </c>
      <c r="B33" s="6" t="s">
        <v>73</v>
      </c>
      <c r="C33" s="6" t="s">
        <v>60</v>
      </c>
      <c r="D33" s="15">
        <v>2</v>
      </c>
      <c r="E33" s="15"/>
      <c r="F33" s="15">
        <f>D33*E33</f>
        <v>0</v>
      </c>
      <c r="G33" s="15"/>
      <c r="H33" s="15">
        <f>D33*G33</f>
        <v>0</v>
      </c>
      <c r="I33" s="15">
        <f t="shared" si="4"/>
        <v>0</v>
      </c>
      <c r="J33" s="15">
        <f t="shared" si="5"/>
        <v>0</v>
      </c>
      <c r="K33" s="6" t="s">
        <v>12</v>
      </c>
      <c r="L33" s="3"/>
      <c r="M33" s="3"/>
    </row>
    <row r="34" spans="1:13" x14ac:dyDescent="0.25">
      <c r="A34" s="6" t="s">
        <v>12</v>
      </c>
      <c r="B34" s="6" t="s">
        <v>172</v>
      </c>
      <c r="C34" s="6" t="s">
        <v>60</v>
      </c>
      <c r="D34" s="15">
        <v>24</v>
      </c>
      <c r="E34" s="15"/>
      <c r="F34" s="15">
        <f>D34*E34</f>
        <v>0</v>
      </c>
      <c r="G34" s="15"/>
      <c r="H34" s="15">
        <f>D34*G34</f>
        <v>0</v>
      </c>
      <c r="I34" s="15">
        <f t="shared" si="4"/>
        <v>0</v>
      </c>
      <c r="J34" s="15">
        <f t="shared" si="5"/>
        <v>0</v>
      </c>
      <c r="K34" s="6" t="s">
        <v>12</v>
      </c>
      <c r="L34" s="3"/>
      <c r="M34" s="3"/>
    </row>
    <row r="35" spans="1:13" x14ac:dyDescent="0.25">
      <c r="A35" s="6"/>
      <c r="B35" s="6" t="s">
        <v>173</v>
      </c>
      <c r="C35" s="6" t="s">
        <v>60</v>
      </c>
      <c r="D35" s="15">
        <v>2</v>
      </c>
      <c r="E35" s="15"/>
      <c r="F35" s="15">
        <f>D35*E35</f>
        <v>0</v>
      </c>
      <c r="G35" s="15"/>
      <c r="H35" s="15">
        <f>D35*G35</f>
        <v>0</v>
      </c>
      <c r="I35" s="15">
        <f t="shared" ref="I35" si="12">E35+G35</f>
        <v>0</v>
      </c>
      <c r="J35" s="15">
        <f t="shared" ref="J35" si="13">F35+H35</f>
        <v>0</v>
      </c>
      <c r="K35" s="6"/>
      <c r="L35" s="3"/>
      <c r="M35" s="3"/>
    </row>
    <row r="36" spans="1:13" x14ac:dyDescent="0.25">
      <c r="A36" s="13" t="s">
        <v>12</v>
      </c>
      <c r="B36" s="13" t="s">
        <v>74</v>
      </c>
      <c r="C36" s="13" t="s">
        <v>12</v>
      </c>
      <c r="D36" s="14"/>
      <c r="E36" s="14"/>
      <c r="F36" s="14"/>
      <c r="G36" s="14"/>
      <c r="H36" s="14"/>
      <c r="I36" s="14"/>
      <c r="J36" s="14"/>
      <c r="K36" s="13" t="s">
        <v>12</v>
      </c>
      <c r="L36" s="3"/>
      <c r="M36" s="3"/>
    </row>
    <row r="37" spans="1:13" x14ac:dyDescent="0.25">
      <c r="A37" s="6" t="s">
        <v>12</v>
      </c>
      <c r="B37" s="6" t="s">
        <v>226</v>
      </c>
      <c r="C37" s="6" t="s">
        <v>60</v>
      </c>
      <c r="D37" s="15">
        <v>1</v>
      </c>
      <c r="E37" s="15"/>
      <c r="F37" s="15">
        <f>D37*E37</f>
        <v>0</v>
      </c>
      <c r="G37" s="15"/>
      <c r="H37" s="15">
        <f>D37*G37</f>
        <v>0</v>
      </c>
      <c r="I37" s="15">
        <f t="shared" si="4"/>
        <v>0</v>
      </c>
      <c r="J37" s="15">
        <f t="shared" si="5"/>
        <v>0</v>
      </c>
      <c r="K37" s="6" t="s">
        <v>12</v>
      </c>
      <c r="L37" s="3"/>
      <c r="M37" s="3"/>
    </row>
    <row r="38" spans="1:13" x14ac:dyDescent="0.25">
      <c r="A38" s="13" t="s">
        <v>12</v>
      </c>
      <c r="B38" s="13" t="s">
        <v>75</v>
      </c>
      <c r="C38" s="13" t="s">
        <v>12</v>
      </c>
      <c r="D38" s="14"/>
      <c r="E38" s="14"/>
      <c r="F38" s="14"/>
      <c r="G38" s="14"/>
      <c r="H38" s="14"/>
      <c r="I38" s="14">
        <f t="shared" si="4"/>
        <v>0</v>
      </c>
      <c r="J38" s="14">
        <f t="shared" si="5"/>
        <v>0</v>
      </c>
      <c r="K38" s="13" t="s">
        <v>12</v>
      </c>
      <c r="L38" s="3"/>
      <c r="M38" s="3"/>
    </row>
    <row r="39" spans="1:13" x14ac:dyDescent="0.25">
      <c r="A39" s="6" t="s">
        <v>12</v>
      </c>
      <c r="B39" s="6" t="s">
        <v>76</v>
      </c>
      <c r="C39" s="6" t="s">
        <v>60</v>
      </c>
      <c r="D39" s="15">
        <v>1</v>
      </c>
      <c r="E39" s="15"/>
      <c r="F39" s="15">
        <f>D39*E39</f>
        <v>0</v>
      </c>
      <c r="G39" s="15"/>
      <c r="H39" s="15">
        <f>D39*G39</f>
        <v>0</v>
      </c>
      <c r="I39" s="15">
        <f t="shared" si="4"/>
        <v>0</v>
      </c>
      <c r="J39" s="15">
        <f t="shared" si="5"/>
        <v>0</v>
      </c>
      <c r="K39" s="6" t="s">
        <v>12</v>
      </c>
      <c r="L39" s="3"/>
      <c r="M39" s="3"/>
    </row>
    <row r="40" spans="1:13" x14ac:dyDescent="0.25">
      <c r="A40" s="13" t="s">
        <v>12</v>
      </c>
      <c r="B40" s="13" t="s">
        <v>77</v>
      </c>
      <c r="C40" s="13" t="s">
        <v>12</v>
      </c>
      <c r="D40" s="14"/>
      <c r="E40" s="14"/>
      <c r="F40" s="14"/>
      <c r="G40" s="14"/>
      <c r="H40" s="14"/>
      <c r="I40" s="14">
        <f t="shared" si="4"/>
        <v>0</v>
      </c>
      <c r="J40" s="14">
        <f t="shared" si="5"/>
        <v>0</v>
      </c>
      <c r="K40" s="13" t="s">
        <v>12</v>
      </c>
      <c r="L40" s="3"/>
      <c r="M40" s="3"/>
    </row>
    <row r="41" spans="1:13" x14ac:dyDescent="0.25">
      <c r="A41" s="6" t="s">
        <v>12</v>
      </c>
      <c r="B41" s="6" t="s">
        <v>181</v>
      </c>
      <c r="C41" s="6" t="s">
        <v>60</v>
      </c>
      <c r="D41" s="15">
        <v>1</v>
      </c>
      <c r="E41" s="15"/>
      <c r="F41" s="15">
        <f t="shared" ref="F41:F49" si="14">D41*E41</f>
        <v>0</v>
      </c>
      <c r="G41" s="15"/>
      <c r="H41" s="15">
        <f t="shared" ref="H41:H49" si="15">D41*G41</f>
        <v>0</v>
      </c>
      <c r="I41" s="15">
        <f t="shared" si="4"/>
        <v>0</v>
      </c>
      <c r="J41" s="15">
        <f t="shared" si="5"/>
        <v>0</v>
      </c>
      <c r="K41" s="6" t="s">
        <v>12</v>
      </c>
      <c r="L41" s="3"/>
      <c r="M41" s="3"/>
    </row>
    <row r="42" spans="1:13" x14ac:dyDescent="0.25">
      <c r="A42" s="6" t="s">
        <v>12</v>
      </c>
      <c r="B42" s="6" t="s">
        <v>78</v>
      </c>
      <c r="C42" s="6" t="s">
        <v>60</v>
      </c>
      <c r="D42" s="15">
        <v>3</v>
      </c>
      <c r="E42" s="15"/>
      <c r="F42" s="15">
        <f t="shared" si="14"/>
        <v>0</v>
      </c>
      <c r="G42" s="15"/>
      <c r="H42" s="15">
        <f t="shared" si="15"/>
        <v>0</v>
      </c>
      <c r="I42" s="15">
        <f t="shared" si="4"/>
        <v>0</v>
      </c>
      <c r="J42" s="15">
        <f t="shared" si="5"/>
        <v>0</v>
      </c>
      <c r="K42" s="6" t="s">
        <v>12</v>
      </c>
      <c r="L42" s="3"/>
      <c r="M42" s="3"/>
    </row>
    <row r="43" spans="1:13" x14ac:dyDescent="0.25">
      <c r="A43" s="6"/>
      <c r="B43" s="6" t="s">
        <v>179</v>
      </c>
      <c r="C43" s="6" t="s">
        <v>60</v>
      </c>
      <c r="D43" s="15">
        <v>2</v>
      </c>
      <c r="E43" s="15"/>
      <c r="F43" s="15">
        <f t="shared" ref="F43:F44" si="16">D43*E43</f>
        <v>0</v>
      </c>
      <c r="G43" s="15"/>
      <c r="H43" s="15">
        <f t="shared" ref="H43:H44" si="17">D43*G43</f>
        <v>0</v>
      </c>
      <c r="I43" s="15">
        <f t="shared" ref="I43:I44" si="18">E43+G43</f>
        <v>0</v>
      </c>
      <c r="J43" s="15">
        <f t="shared" ref="J43:J44" si="19">F43+H43</f>
        <v>0</v>
      </c>
      <c r="K43" s="6"/>
      <c r="L43" s="3"/>
      <c r="M43" s="3"/>
    </row>
    <row r="44" spans="1:13" x14ac:dyDescent="0.25">
      <c r="A44" s="6" t="s">
        <v>12</v>
      </c>
      <c r="B44" s="6" t="s">
        <v>180</v>
      </c>
      <c r="C44" s="6" t="s">
        <v>60</v>
      </c>
      <c r="D44" s="15">
        <v>1</v>
      </c>
      <c r="E44" s="15"/>
      <c r="F44" s="15">
        <f t="shared" si="16"/>
        <v>0</v>
      </c>
      <c r="G44" s="15"/>
      <c r="H44" s="15">
        <f t="shared" si="17"/>
        <v>0</v>
      </c>
      <c r="I44" s="15">
        <f t="shared" si="18"/>
        <v>0</v>
      </c>
      <c r="J44" s="15">
        <f t="shared" si="19"/>
        <v>0</v>
      </c>
      <c r="K44" s="6"/>
      <c r="L44" s="3"/>
      <c r="M44" s="3"/>
    </row>
    <row r="45" spans="1:13" x14ac:dyDescent="0.25">
      <c r="A45" s="6" t="s">
        <v>12</v>
      </c>
      <c r="B45" s="6" t="s">
        <v>79</v>
      </c>
      <c r="C45" s="6" t="s">
        <v>60</v>
      </c>
      <c r="D45" s="15">
        <v>1</v>
      </c>
      <c r="E45" s="15"/>
      <c r="F45" s="15">
        <f t="shared" si="14"/>
        <v>0</v>
      </c>
      <c r="G45" s="15"/>
      <c r="H45" s="15">
        <f t="shared" si="15"/>
        <v>0</v>
      </c>
      <c r="I45" s="15">
        <f t="shared" si="4"/>
        <v>0</v>
      </c>
      <c r="J45" s="15">
        <f t="shared" si="5"/>
        <v>0</v>
      </c>
      <c r="K45" s="6" t="s">
        <v>12</v>
      </c>
      <c r="L45" s="3"/>
      <c r="M45" s="3"/>
    </row>
    <row r="46" spans="1:13" x14ac:dyDescent="0.25">
      <c r="A46" s="6" t="s">
        <v>12</v>
      </c>
      <c r="B46" s="6" t="s">
        <v>80</v>
      </c>
      <c r="C46" s="6" t="s">
        <v>60</v>
      </c>
      <c r="D46" s="15">
        <v>1</v>
      </c>
      <c r="E46" s="15"/>
      <c r="F46" s="15">
        <f t="shared" si="14"/>
        <v>0</v>
      </c>
      <c r="G46" s="15"/>
      <c r="H46" s="15">
        <f t="shared" si="15"/>
        <v>0</v>
      </c>
      <c r="I46" s="15">
        <f t="shared" si="4"/>
        <v>0</v>
      </c>
      <c r="J46" s="15">
        <f t="shared" si="5"/>
        <v>0</v>
      </c>
      <c r="K46" s="6" t="s">
        <v>12</v>
      </c>
      <c r="L46" s="3"/>
      <c r="M46" s="3"/>
    </row>
    <row r="47" spans="1:13" x14ac:dyDescent="0.25">
      <c r="A47" s="6" t="s">
        <v>12</v>
      </c>
      <c r="B47" s="6" t="s">
        <v>81</v>
      </c>
      <c r="C47" s="6" t="s">
        <v>60</v>
      </c>
      <c r="D47" s="15">
        <v>1</v>
      </c>
      <c r="E47" s="15"/>
      <c r="F47" s="15">
        <f t="shared" si="14"/>
        <v>0</v>
      </c>
      <c r="G47" s="15"/>
      <c r="H47" s="15">
        <f t="shared" si="15"/>
        <v>0</v>
      </c>
      <c r="I47" s="15">
        <f t="shared" si="4"/>
        <v>0</v>
      </c>
      <c r="J47" s="15">
        <f t="shared" si="5"/>
        <v>0</v>
      </c>
      <c r="K47" s="6" t="s">
        <v>12</v>
      </c>
      <c r="L47" s="3"/>
      <c r="M47" s="3"/>
    </row>
    <row r="48" spans="1:13" x14ac:dyDescent="0.25">
      <c r="A48" s="6" t="s">
        <v>12</v>
      </c>
      <c r="B48" s="6" t="s">
        <v>82</v>
      </c>
      <c r="C48" s="6" t="s">
        <v>60</v>
      </c>
      <c r="D48" s="15">
        <v>2</v>
      </c>
      <c r="E48" s="15"/>
      <c r="F48" s="15">
        <f t="shared" si="14"/>
        <v>0</v>
      </c>
      <c r="G48" s="15"/>
      <c r="H48" s="15">
        <f t="shared" si="15"/>
        <v>0</v>
      </c>
      <c r="I48" s="15">
        <f t="shared" si="4"/>
        <v>0</v>
      </c>
      <c r="J48" s="15">
        <f t="shared" si="5"/>
        <v>0</v>
      </c>
      <c r="K48" s="6" t="s">
        <v>12</v>
      </c>
      <c r="L48" s="3"/>
      <c r="M48" s="3"/>
    </row>
    <row r="49" spans="1:13" x14ac:dyDescent="0.25">
      <c r="A49" s="6" t="s">
        <v>12</v>
      </c>
      <c r="B49" s="6" t="s">
        <v>83</v>
      </c>
      <c r="C49" s="6" t="s">
        <v>60</v>
      </c>
      <c r="D49" s="15">
        <v>1</v>
      </c>
      <c r="E49" s="15"/>
      <c r="F49" s="15">
        <f t="shared" si="14"/>
        <v>0</v>
      </c>
      <c r="G49" s="15"/>
      <c r="H49" s="15">
        <f t="shared" si="15"/>
        <v>0</v>
      </c>
      <c r="I49" s="15">
        <f t="shared" si="4"/>
        <v>0</v>
      </c>
      <c r="J49" s="15">
        <f t="shared" si="5"/>
        <v>0</v>
      </c>
      <c r="K49" s="6" t="s">
        <v>12</v>
      </c>
      <c r="L49" s="3"/>
      <c r="M49" s="3"/>
    </row>
    <row r="50" spans="1:13" x14ac:dyDescent="0.25">
      <c r="A50" s="13" t="s">
        <v>12</v>
      </c>
      <c r="B50" s="13" t="s">
        <v>84</v>
      </c>
      <c r="C50" s="13" t="s">
        <v>12</v>
      </c>
      <c r="D50" s="14"/>
      <c r="E50" s="14"/>
      <c r="F50" s="14"/>
      <c r="G50" s="14"/>
      <c r="H50" s="14"/>
      <c r="I50" s="14"/>
      <c r="J50" s="14"/>
      <c r="K50" s="13" t="s">
        <v>12</v>
      </c>
      <c r="L50" s="3"/>
      <c r="M50" s="3"/>
    </row>
    <row r="51" spans="1:13" x14ac:dyDescent="0.25">
      <c r="A51" s="6" t="s">
        <v>12</v>
      </c>
      <c r="B51" s="6" t="s">
        <v>85</v>
      </c>
      <c r="C51" s="6" t="s">
        <v>60</v>
      </c>
      <c r="D51" s="15">
        <v>19</v>
      </c>
      <c r="E51" s="15"/>
      <c r="F51" s="15">
        <f>D51*E51</f>
        <v>0</v>
      </c>
      <c r="G51" s="15"/>
      <c r="H51" s="15">
        <f>D51*G51</f>
        <v>0</v>
      </c>
      <c r="I51" s="15">
        <f t="shared" si="4"/>
        <v>0</v>
      </c>
      <c r="J51" s="15">
        <f t="shared" si="5"/>
        <v>0</v>
      </c>
      <c r="K51" s="6" t="s">
        <v>12</v>
      </c>
      <c r="L51" s="3"/>
      <c r="M51" s="3"/>
    </row>
    <row r="52" spans="1:13" x14ac:dyDescent="0.25">
      <c r="A52" s="6"/>
      <c r="B52" s="6" t="s">
        <v>182</v>
      </c>
      <c r="C52" s="6" t="s">
        <v>60</v>
      </c>
      <c r="D52" s="15">
        <v>1</v>
      </c>
      <c r="E52" s="15"/>
      <c r="F52" s="15">
        <f>D52*E52</f>
        <v>0</v>
      </c>
      <c r="G52" s="15"/>
      <c r="H52" s="15">
        <f>D52*G52</f>
        <v>0</v>
      </c>
      <c r="I52" s="15">
        <f t="shared" si="4"/>
        <v>0</v>
      </c>
      <c r="J52" s="15">
        <f t="shared" si="5"/>
        <v>0</v>
      </c>
      <c r="K52" s="6"/>
      <c r="L52" s="3"/>
      <c r="M52" s="3"/>
    </row>
    <row r="53" spans="1:13" x14ac:dyDescent="0.25">
      <c r="A53" s="6" t="s">
        <v>12</v>
      </c>
      <c r="B53" s="6" t="s">
        <v>86</v>
      </c>
      <c r="C53" s="6" t="s">
        <v>60</v>
      </c>
      <c r="D53" s="15">
        <v>1</v>
      </c>
      <c r="E53" s="15"/>
      <c r="F53" s="15">
        <f>D53*E53</f>
        <v>0</v>
      </c>
      <c r="G53" s="15"/>
      <c r="H53" s="15">
        <f>D53*G53</f>
        <v>0</v>
      </c>
      <c r="I53" s="15">
        <f t="shared" si="4"/>
        <v>0</v>
      </c>
      <c r="J53" s="15">
        <f t="shared" si="5"/>
        <v>0</v>
      </c>
      <c r="K53" s="6" t="s">
        <v>12</v>
      </c>
      <c r="L53" s="3"/>
      <c r="M53" s="3"/>
    </row>
    <row r="54" spans="1:13" x14ac:dyDescent="0.25">
      <c r="A54" s="6" t="s">
        <v>12</v>
      </c>
      <c r="B54" s="6" t="s">
        <v>87</v>
      </c>
      <c r="C54" s="6" t="s">
        <v>60</v>
      </c>
      <c r="D54" s="15">
        <v>1</v>
      </c>
      <c r="E54" s="15"/>
      <c r="F54" s="15">
        <f>D54*E54</f>
        <v>0</v>
      </c>
      <c r="G54" s="15"/>
      <c r="H54" s="15">
        <f>D54*G54</f>
        <v>0</v>
      </c>
      <c r="I54" s="15">
        <f t="shared" si="4"/>
        <v>0</v>
      </c>
      <c r="J54" s="15">
        <f t="shared" si="5"/>
        <v>0</v>
      </c>
      <c r="K54" s="6" t="s">
        <v>12</v>
      </c>
      <c r="L54" s="3"/>
      <c r="M54" s="3"/>
    </row>
    <row r="55" spans="1:13" x14ac:dyDescent="0.25">
      <c r="A55" s="13" t="s">
        <v>12</v>
      </c>
      <c r="B55" s="13" t="s">
        <v>88</v>
      </c>
      <c r="C55" s="13" t="s">
        <v>12</v>
      </c>
      <c r="D55" s="14"/>
      <c r="E55" s="14"/>
      <c r="F55" s="14"/>
      <c r="G55" s="14"/>
      <c r="H55" s="14"/>
      <c r="I55" s="14">
        <f t="shared" si="4"/>
        <v>0</v>
      </c>
      <c r="J55" s="14">
        <f t="shared" si="5"/>
        <v>0</v>
      </c>
      <c r="K55" s="13" t="s">
        <v>12</v>
      </c>
      <c r="L55" s="3"/>
      <c r="M55" s="3"/>
    </row>
    <row r="56" spans="1:13" x14ac:dyDescent="0.25">
      <c r="A56" s="6" t="s">
        <v>12</v>
      </c>
      <c r="B56" s="6" t="s">
        <v>221</v>
      </c>
      <c r="C56" s="6" t="s">
        <v>60</v>
      </c>
      <c r="D56" s="15">
        <v>1</v>
      </c>
      <c r="E56" s="15"/>
      <c r="F56" s="15">
        <f>D56*E56</f>
        <v>0</v>
      </c>
      <c r="G56" s="15"/>
      <c r="H56" s="15">
        <f>D56*G56</f>
        <v>0</v>
      </c>
      <c r="I56" s="15">
        <f t="shared" si="4"/>
        <v>0</v>
      </c>
      <c r="J56" s="15">
        <f t="shared" si="5"/>
        <v>0</v>
      </c>
      <c r="K56" s="6" t="s">
        <v>12</v>
      </c>
      <c r="L56" s="3"/>
      <c r="M56" s="3"/>
    </row>
    <row r="57" spans="1:13" x14ac:dyDescent="0.25">
      <c r="A57" s="6" t="s">
        <v>12</v>
      </c>
      <c r="B57" s="6" t="s">
        <v>222</v>
      </c>
      <c r="C57" s="6" t="s">
        <v>60</v>
      </c>
      <c r="D57" s="15">
        <v>1</v>
      </c>
      <c r="E57" s="15"/>
      <c r="F57" s="15">
        <f>D57*E57</f>
        <v>0</v>
      </c>
      <c r="G57" s="15"/>
      <c r="H57" s="15">
        <f>D57*G57</f>
        <v>0</v>
      </c>
      <c r="I57" s="15">
        <f t="shared" si="4"/>
        <v>0</v>
      </c>
      <c r="J57" s="15">
        <f t="shared" si="5"/>
        <v>0</v>
      </c>
      <c r="K57" s="6" t="s">
        <v>12</v>
      </c>
      <c r="L57" s="3"/>
      <c r="M57" s="3"/>
    </row>
    <row r="58" spans="1:13" x14ac:dyDescent="0.25">
      <c r="A58" s="6" t="s">
        <v>12</v>
      </c>
      <c r="B58" s="6" t="s">
        <v>89</v>
      </c>
      <c r="C58" s="6" t="s">
        <v>60</v>
      </c>
      <c r="D58" s="15">
        <v>240</v>
      </c>
      <c r="E58" s="15"/>
      <c r="F58" s="15">
        <f>D58*E58</f>
        <v>0</v>
      </c>
      <c r="G58" s="15"/>
      <c r="H58" s="15">
        <f>D58*G58</f>
        <v>0</v>
      </c>
      <c r="I58" s="15">
        <f t="shared" si="4"/>
        <v>0</v>
      </c>
      <c r="J58" s="15">
        <f t="shared" si="5"/>
        <v>0</v>
      </c>
      <c r="K58" s="6" t="s">
        <v>12</v>
      </c>
      <c r="L58" s="3"/>
      <c r="M58" s="3"/>
    </row>
    <row r="59" spans="1:13" x14ac:dyDescent="0.25">
      <c r="A59" s="6"/>
      <c r="B59" s="6" t="s">
        <v>224</v>
      </c>
      <c r="C59" s="6" t="s">
        <v>225</v>
      </c>
      <c r="D59" s="15">
        <v>1</v>
      </c>
      <c r="E59" s="15"/>
      <c r="F59" s="15">
        <f>D59*E59</f>
        <v>0</v>
      </c>
      <c r="G59" s="15"/>
      <c r="H59" s="15">
        <f>D59*G59</f>
        <v>0</v>
      </c>
      <c r="I59" s="15">
        <f t="shared" si="4"/>
        <v>0</v>
      </c>
      <c r="J59" s="15">
        <f t="shared" si="5"/>
        <v>0</v>
      </c>
      <c r="K59" s="6"/>
      <c r="L59" s="3"/>
      <c r="M59" s="3"/>
    </row>
    <row r="60" spans="1:13" ht="16.5" x14ac:dyDescent="0.3">
      <c r="A60" s="4" t="s">
        <v>12</v>
      </c>
      <c r="B60" s="4" t="s">
        <v>161</v>
      </c>
      <c r="C60" s="4" t="s">
        <v>12</v>
      </c>
      <c r="D60" s="12"/>
      <c r="E60" s="12"/>
      <c r="F60" s="12">
        <f>SUM(F3:F59)</f>
        <v>0</v>
      </c>
      <c r="G60" s="12"/>
      <c r="H60" s="12">
        <f>SUM(H3:H59)</f>
        <v>0</v>
      </c>
      <c r="I60" s="12"/>
      <c r="J60" s="12">
        <f>SUM(J3:J59)</f>
        <v>0</v>
      </c>
      <c r="K60" s="4" t="s">
        <v>12</v>
      </c>
      <c r="L60" s="3"/>
      <c r="M60" s="3"/>
    </row>
    <row r="61" spans="1:13" ht="16.5" x14ac:dyDescent="0.3">
      <c r="A61" s="4" t="s">
        <v>12</v>
      </c>
      <c r="B61" s="4" t="s">
        <v>90</v>
      </c>
      <c r="C61" s="4" t="s">
        <v>12</v>
      </c>
      <c r="D61" s="12"/>
      <c r="E61" s="12"/>
      <c r="F61" s="12"/>
      <c r="G61" s="12"/>
      <c r="H61" s="12"/>
      <c r="I61" s="12"/>
      <c r="J61" s="12"/>
      <c r="K61" s="4" t="s">
        <v>12</v>
      </c>
      <c r="L61" s="3"/>
      <c r="M61" s="3"/>
    </row>
    <row r="62" spans="1:13" x14ac:dyDescent="0.25">
      <c r="A62" s="13" t="s">
        <v>12</v>
      </c>
      <c r="B62" s="13" t="s">
        <v>91</v>
      </c>
      <c r="C62" s="13" t="s">
        <v>12</v>
      </c>
      <c r="D62" s="14"/>
      <c r="E62" s="14"/>
      <c r="F62" s="14"/>
      <c r="G62" s="14"/>
      <c r="H62" s="14"/>
      <c r="I62" s="14"/>
      <c r="J62" s="14"/>
      <c r="K62" s="13" t="s">
        <v>12</v>
      </c>
      <c r="L62" s="3"/>
      <c r="M62" s="3"/>
    </row>
    <row r="63" spans="1:13" x14ac:dyDescent="0.25">
      <c r="A63" s="6" t="s">
        <v>12</v>
      </c>
      <c r="B63" s="6" t="s">
        <v>92</v>
      </c>
      <c r="C63" s="6" t="s">
        <v>60</v>
      </c>
      <c r="D63" s="15">
        <v>1</v>
      </c>
      <c r="E63" s="15"/>
      <c r="F63" s="15">
        <f>D63*E63</f>
        <v>0</v>
      </c>
      <c r="G63" s="15"/>
      <c r="H63" s="15">
        <f>D63*G63</f>
        <v>0</v>
      </c>
      <c r="I63" s="15">
        <f t="shared" ref="I63:J92" si="20">E63+G63</f>
        <v>0</v>
      </c>
      <c r="J63" s="15">
        <f t="shared" si="20"/>
        <v>0</v>
      </c>
      <c r="K63" s="6" t="s">
        <v>12</v>
      </c>
      <c r="L63" s="3"/>
      <c r="M63" s="3"/>
    </row>
    <row r="64" spans="1:13" x14ac:dyDescent="0.25">
      <c r="A64" s="6"/>
      <c r="B64" s="6" t="s">
        <v>183</v>
      </c>
      <c r="C64" s="6" t="s">
        <v>60</v>
      </c>
      <c r="D64" s="15">
        <v>1</v>
      </c>
      <c r="E64" s="15"/>
      <c r="F64" s="15">
        <f>D64*E64</f>
        <v>0</v>
      </c>
      <c r="G64" s="15"/>
      <c r="H64" s="15">
        <f>D64*G64</f>
        <v>0</v>
      </c>
      <c r="I64" s="15">
        <f t="shared" ref="I64:I65" si="21">E64+G64</f>
        <v>0</v>
      </c>
      <c r="J64" s="15">
        <f t="shared" ref="J64:J65" si="22">F64+H64</f>
        <v>0</v>
      </c>
      <c r="K64" s="6"/>
      <c r="L64" s="3"/>
      <c r="M64" s="3"/>
    </row>
    <row r="65" spans="1:13" x14ac:dyDescent="0.25">
      <c r="A65" s="6" t="s">
        <v>12</v>
      </c>
      <c r="B65" s="6" t="s">
        <v>184</v>
      </c>
      <c r="C65" s="6" t="s">
        <v>60</v>
      </c>
      <c r="D65" s="15">
        <v>1</v>
      </c>
      <c r="E65" s="15"/>
      <c r="F65" s="15">
        <f>D65*E65</f>
        <v>0</v>
      </c>
      <c r="G65" s="15"/>
      <c r="H65" s="15">
        <f>D65*G65</f>
        <v>0</v>
      </c>
      <c r="I65" s="15">
        <f t="shared" si="21"/>
        <v>0</v>
      </c>
      <c r="J65" s="15">
        <f t="shared" si="22"/>
        <v>0</v>
      </c>
      <c r="K65" s="6"/>
      <c r="L65" s="3"/>
      <c r="M65" s="3"/>
    </row>
    <row r="66" spans="1:13" x14ac:dyDescent="0.25">
      <c r="A66" s="6"/>
      <c r="B66" s="6" t="s">
        <v>192</v>
      </c>
      <c r="C66" s="6" t="s">
        <v>60</v>
      </c>
      <c r="D66" s="15">
        <v>1</v>
      </c>
      <c r="E66" s="15"/>
      <c r="F66" s="15">
        <f>D66*E66</f>
        <v>0</v>
      </c>
      <c r="G66" s="15"/>
      <c r="H66" s="15">
        <f>D66*G66</f>
        <v>0</v>
      </c>
      <c r="I66" s="15">
        <f t="shared" ref="I66" si="23">E66+G66</f>
        <v>0</v>
      </c>
      <c r="J66" s="15">
        <f t="shared" ref="J66" si="24">F66+H66</f>
        <v>0</v>
      </c>
      <c r="K66" s="6"/>
      <c r="L66" s="3"/>
      <c r="M66" s="3"/>
    </row>
    <row r="67" spans="1:13" x14ac:dyDescent="0.25">
      <c r="A67" s="13" t="s">
        <v>12</v>
      </c>
      <c r="B67" s="13" t="s">
        <v>93</v>
      </c>
      <c r="C67" s="13" t="s">
        <v>12</v>
      </c>
      <c r="D67" s="14"/>
      <c r="E67" s="14"/>
      <c r="F67" s="14"/>
      <c r="G67" s="14"/>
      <c r="H67" s="14"/>
      <c r="I67" s="14"/>
      <c r="J67" s="14"/>
      <c r="K67" s="13" t="s">
        <v>12</v>
      </c>
      <c r="L67" s="3"/>
      <c r="M67" s="3"/>
    </row>
    <row r="68" spans="1:13" x14ac:dyDescent="0.25">
      <c r="A68" s="6" t="s">
        <v>12</v>
      </c>
      <c r="B68" s="6" t="s">
        <v>185</v>
      </c>
      <c r="C68" s="6" t="s">
        <v>60</v>
      </c>
      <c r="D68" s="15">
        <v>1</v>
      </c>
      <c r="E68" s="15"/>
      <c r="F68" s="15">
        <f>D68*E68</f>
        <v>0</v>
      </c>
      <c r="G68" s="15"/>
      <c r="H68" s="15">
        <f>D68*G68</f>
        <v>0</v>
      </c>
      <c r="I68" s="15">
        <f t="shared" si="20"/>
        <v>0</v>
      </c>
      <c r="J68" s="15">
        <f t="shared" si="20"/>
        <v>0</v>
      </c>
      <c r="K68" s="6" t="s">
        <v>12</v>
      </c>
      <c r="L68" s="3"/>
      <c r="M68" s="3"/>
    </row>
    <row r="69" spans="1:13" ht="16.5" customHeight="1" x14ac:dyDescent="0.25">
      <c r="A69" s="6" t="s">
        <v>12</v>
      </c>
      <c r="B69" s="18" t="s">
        <v>186</v>
      </c>
      <c r="C69" s="6" t="s">
        <v>60</v>
      </c>
      <c r="D69" s="15">
        <v>5</v>
      </c>
      <c r="E69" s="15"/>
      <c r="F69" s="15">
        <f>D69*E69</f>
        <v>0</v>
      </c>
      <c r="G69" s="15"/>
      <c r="H69" s="15">
        <f>D69*G69</f>
        <v>0</v>
      </c>
      <c r="I69" s="15">
        <f t="shared" si="20"/>
        <v>0</v>
      </c>
      <c r="J69" s="15">
        <f t="shared" si="20"/>
        <v>0</v>
      </c>
      <c r="K69" s="6" t="s">
        <v>12</v>
      </c>
      <c r="L69" s="3"/>
      <c r="M69" s="3"/>
    </row>
    <row r="70" spans="1:13" ht="16.5" customHeight="1" x14ac:dyDescent="0.25">
      <c r="A70" s="6" t="s">
        <v>12</v>
      </c>
      <c r="B70" s="18" t="s">
        <v>193</v>
      </c>
      <c r="C70" s="6" t="s">
        <v>60</v>
      </c>
      <c r="D70" s="15">
        <v>7</v>
      </c>
      <c r="E70" s="15"/>
      <c r="F70" s="15">
        <f>D70*E70</f>
        <v>0</v>
      </c>
      <c r="G70" s="15"/>
      <c r="H70" s="15">
        <f>D70*G70</f>
        <v>0</v>
      </c>
      <c r="I70" s="15">
        <f t="shared" ref="I70:I71" si="25">E70+G70</f>
        <v>0</v>
      </c>
      <c r="J70" s="15">
        <f t="shared" ref="J70:J71" si="26">F70+H70</f>
        <v>0</v>
      </c>
      <c r="K70" s="6"/>
      <c r="L70" s="3"/>
      <c r="M70" s="3"/>
    </row>
    <row r="71" spans="1:13" ht="16.5" customHeight="1" x14ac:dyDescent="0.25">
      <c r="A71" s="6"/>
      <c r="B71" s="18" t="s">
        <v>194</v>
      </c>
      <c r="C71" s="6" t="s">
        <v>60</v>
      </c>
      <c r="D71" s="15">
        <v>1</v>
      </c>
      <c r="E71" s="15"/>
      <c r="F71" s="15">
        <f>D71*E71</f>
        <v>0</v>
      </c>
      <c r="G71" s="15"/>
      <c r="H71" s="15">
        <f>D71*G71</f>
        <v>0</v>
      </c>
      <c r="I71" s="15">
        <f t="shared" si="25"/>
        <v>0</v>
      </c>
      <c r="J71" s="15">
        <f t="shared" si="26"/>
        <v>0</v>
      </c>
      <c r="K71" s="6"/>
      <c r="L71" s="3"/>
      <c r="M71" s="3"/>
    </row>
    <row r="72" spans="1:13" ht="16.5" customHeight="1" x14ac:dyDescent="0.25">
      <c r="A72" s="13" t="s">
        <v>12</v>
      </c>
      <c r="B72" s="13" t="s">
        <v>190</v>
      </c>
      <c r="C72" s="13" t="s">
        <v>12</v>
      </c>
      <c r="D72" s="14"/>
      <c r="E72" s="14"/>
      <c r="F72" s="14"/>
      <c r="G72" s="14"/>
      <c r="H72" s="14"/>
      <c r="I72" s="14"/>
      <c r="J72" s="14"/>
      <c r="K72" s="13" t="s">
        <v>12</v>
      </c>
      <c r="L72" s="3"/>
      <c r="M72" s="3"/>
    </row>
    <row r="73" spans="1:13" ht="16.5" customHeight="1" x14ac:dyDescent="0.25">
      <c r="A73" s="6"/>
      <c r="B73" s="18" t="s">
        <v>187</v>
      </c>
      <c r="C73" s="6" t="s">
        <v>60</v>
      </c>
      <c r="D73" s="15">
        <v>1</v>
      </c>
      <c r="E73" s="15"/>
      <c r="F73" s="15">
        <f>D73*E73</f>
        <v>0</v>
      </c>
      <c r="G73" s="15"/>
      <c r="H73" s="15">
        <f>D73*G73</f>
        <v>0</v>
      </c>
      <c r="I73" s="15">
        <f t="shared" si="20"/>
        <v>0</v>
      </c>
      <c r="J73" s="15">
        <f t="shared" si="20"/>
        <v>0</v>
      </c>
      <c r="K73" s="6"/>
      <c r="L73" s="3"/>
      <c r="M73" s="3"/>
    </row>
    <row r="74" spans="1:13" ht="16.5" customHeight="1" x14ac:dyDescent="0.25">
      <c r="A74" s="6"/>
      <c r="B74" s="18" t="s">
        <v>188</v>
      </c>
      <c r="C74" s="6" t="s">
        <v>60</v>
      </c>
      <c r="D74" s="15">
        <v>2</v>
      </c>
      <c r="E74" s="15"/>
      <c r="F74" s="15">
        <f>D74*E74</f>
        <v>0</v>
      </c>
      <c r="G74" s="15"/>
      <c r="H74" s="15">
        <f>D74*G74</f>
        <v>0</v>
      </c>
      <c r="I74" s="15">
        <f t="shared" si="20"/>
        <v>0</v>
      </c>
      <c r="J74" s="15">
        <f t="shared" si="20"/>
        <v>0</v>
      </c>
      <c r="K74" s="6"/>
      <c r="L74" s="3"/>
      <c r="M74" s="3"/>
    </row>
    <row r="75" spans="1:13" ht="16.5" customHeight="1" x14ac:dyDescent="0.25">
      <c r="A75" s="6"/>
      <c r="B75" s="18" t="s">
        <v>189</v>
      </c>
      <c r="C75" s="6" t="s">
        <v>60</v>
      </c>
      <c r="D75" s="15">
        <v>4</v>
      </c>
      <c r="E75" s="15"/>
      <c r="F75" s="15">
        <f>D75*E75</f>
        <v>0</v>
      </c>
      <c r="G75" s="15"/>
      <c r="H75" s="15">
        <f>D75*G75</f>
        <v>0</v>
      </c>
      <c r="I75" s="15">
        <f t="shared" si="20"/>
        <v>0</v>
      </c>
      <c r="J75" s="15">
        <f t="shared" si="20"/>
        <v>0</v>
      </c>
      <c r="K75" s="6"/>
      <c r="L75" s="3"/>
      <c r="M75" s="3"/>
    </row>
    <row r="76" spans="1:13" ht="16.5" customHeight="1" x14ac:dyDescent="0.25">
      <c r="A76" s="6"/>
      <c r="B76" s="18" t="s">
        <v>191</v>
      </c>
      <c r="C76" s="6" t="s">
        <v>60</v>
      </c>
      <c r="D76" s="15">
        <v>1</v>
      </c>
      <c r="E76" s="15"/>
      <c r="F76" s="15">
        <f>D76*E76</f>
        <v>0</v>
      </c>
      <c r="G76" s="15"/>
      <c r="H76" s="15">
        <f>D76*G76</f>
        <v>0</v>
      </c>
      <c r="I76" s="15">
        <f t="shared" si="20"/>
        <v>0</v>
      </c>
      <c r="J76" s="15">
        <f t="shared" si="20"/>
        <v>0</v>
      </c>
      <c r="K76" s="6"/>
      <c r="L76" s="3"/>
      <c r="M76" s="3"/>
    </row>
    <row r="77" spans="1:13" ht="16.5" customHeight="1" x14ac:dyDescent="0.25">
      <c r="A77" s="13"/>
      <c r="B77" s="13" t="s">
        <v>195</v>
      </c>
      <c r="C77" s="13"/>
      <c r="D77" s="14"/>
      <c r="E77" s="14"/>
      <c r="F77" s="14"/>
      <c r="G77" s="14"/>
      <c r="H77" s="14"/>
      <c r="I77" s="14"/>
      <c r="J77" s="14"/>
      <c r="K77" s="13"/>
      <c r="L77" s="3"/>
      <c r="M77" s="3"/>
    </row>
    <row r="78" spans="1:13" ht="16.5" customHeight="1" x14ac:dyDescent="0.25">
      <c r="A78" s="6"/>
      <c r="B78" s="18" t="s">
        <v>196</v>
      </c>
      <c r="C78" s="6" t="s">
        <v>60</v>
      </c>
      <c r="D78" s="15">
        <v>1</v>
      </c>
      <c r="E78" s="15"/>
      <c r="F78" s="15">
        <f t="shared" ref="F78:F84" si="27">D78*E78</f>
        <v>0</v>
      </c>
      <c r="G78" s="15"/>
      <c r="H78" s="15">
        <f t="shared" ref="H78:H84" si="28">D78*G78</f>
        <v>0</v>
      </c>
      <c r="I78" s="15">
        <f t="shared" ref="I78:I80" si="29">E78+G78</f>
        <v>0</v>
      </c>
      <c r="J78" s="15">
        <f t="shared" ref="J78:J80" si="30">F78+H78</f>
        <v>0</v>
      </c>
      <c r="K78" s="6"/>
      <c r="L78" s="3"/>
      <c r="M78" s="3"/>
    </row>
    <row r="79" spans="1:13" ht="16.5" customHeight="1" x14ac:dyDescent="0.25">
      <c r="A79" s="6"/>
      <c r="B79" s="18" t="s">
        <v>197</v>
      </c>
      <c r="C79" s="6" t="s">
        <v>60</v>
      </c>
      <c r="D79" s="15">
        <v>1</v>
      </c>
      <c r="E79" s="15"/>
      <c r="F79" s="15">
        <f t="shared" si="27"/>
        <v>0</v>
      </c>
      <c r="G79" s="15"/>
      <c r="H79" s="15">
        <f t="shared" si="28"/>
        <v>0</v>
      </c>
      <c r="I79" s="15">
        <f t="shared" si="29"/>
        <v>0</v>
      </c>
      <c r="J79" s="15">
        <f t="shared" si="30"/>
        <v>0</v>
      </c>
      <c r="K79" s="6"/>
      <c r="L79" s="3"/>
      <c r="M79" s="3"/>
    </row>
    <row r="80" spans="1:13" ht="16.5" customHeight="1" x14ac:dyDescent="0.25">
      <c r="A80" s="6"/>
      <c r="B80" s="18" t="s">
        <v>198</v>
      </c>
      <c r="C80" s="6" t="s">
        <v>60</v>
      </c>
      <c r="D80" s="15">
        <v>8</v>
      </c>
      <c r="E80" s="15"/>
      <c r="F80" s="15">
        <f t="shared" si="27"/>
        <v>0</v>
      </c>
      <c r="G80" s="15"/>
      <c r="H80" s="15">
        <f t="shared" si="28"/>
        <v>0</v>
      </c>
      <c r="I80" s="15">
        <f t="shared" si="29"/>
        <v>0</v>
      </c>
      <c r="J80" s="15">
        <f t="shared" si="30"/>
        <v>0</v>
      </c>
      <c r="K80" s="6"/>
      <c r="L80" s="3"/>
      <c r="M80" s="3"/>
    </row>
    <row r="81" spans="1:13" ht="16.5" customHeight="1" x14ac:dyDescent="0.25">
      <c r="A81" s="6"/>
      <c r="B81" s="18" t="s">
        <v>227</v>
      </c>
      <c r="C81" s="6" t="s">
        <v>60</v>
      </c>
      <c r="D81" s="15">
        <v>14</v>
      </c>
      <c r="E81" s="15"/>
      <c r="F81" s="15">
        <f t="shared" si="27"/>
        <v>0</v>
      </c>
      <c r="G81" s="15"/>
      <c r="H81" s="15">
        <f t="shared" si="28"/>
        <v>0</v>
      </c>
      <c r="I81" s="15">
        <f t="shared" ref="I81:I84" si="31">E81+G81</f>
        <v>0</v>
      </c>
      <c r="J81" s="15">
        <f t="shared" ref="J81:J84" si="32">F81+H81</f>
        <v>0</v>
      </c>
      <c r="K81" s="6"/>
      <c r="L81" s="3"/>
      <c r="M81" s="3"/>
    </row>
    <row r="82" spans="1:13" ht="16.5" customHeight="1" x14ac:dyDescent="0.25">
      <c r="A82" s="6"/>
      <c r="B82" s="18" t="s">
        <v>199</v>
      </c>
      <c r="C82" s="6" t="s">
        <v>60</v>
      </c>
      <c r="D82" s="15">
        <v>1</v>
      </c>
      <c r="E82" s="15"/>
      <c r="F82" s="15">
        <f t="shared" si="27"/>
        <v>0</v>
      </c>
      <c r="G82" s="15"/>
      <c r="H82" s="15">
        <f t="shared" si="28"/>
        <v>0</v>
      </c>
      <c r="I82" s="15">
        <f t="shared" si="31"/>
        <v>0</v>
      </c>
      <c r="J82" s="15">
        <f t="shared" si="32"/>
        <v>0</v>
      </c>
      <c r="K82" s="6"/>
      <c r="L82" s="3"/>
      <c r="M82" s="3"/>
    </row>
    <row r="83" spans="1:13" ht="16.5" customHeight="1" x14ac:dyDescent="0.25">
      <c r="A83" s="6"/>
      <c r="B83" s="18" t="s">
        <v>228</v>
      </c>
      <c r="C83" s="6" t="s">
        <v>60</v>
      </c>
      <c r="D83" s="15">
        <v>2</v>
      </c>
      <c r="E83" s="15"/>
      <c r="F83" s="15">
        <f t="shared" si="27"/>
        <v>0</v>
      </c>
      <c r="G83" s="15"/>
      <c r="H83" s="15">
        <f t="shared" si="28"/>
        <v>0</v>
      </c>
      <c r="I83" s="15">
        <f t="shared" si="31"/>
        <v>0</v>
      </c>
      <c r="J83" s="15">
        <f t="shared" si="32"/>
        <v>0</v>
      </c>
      <c r="K83" s="6"/>
      <c r="L83" s="3"/>
      <c r="M83" s="3"/>
    </row>
    <row r="84" spans="1:13" ht="16.5" customHeight="1" x14ac:dyDescent="0.25">
      <c r="A84" s="6"/>
      <c r="B84" s="18" t="s">
        <v>229</v>
      </c>
      <c r="C84" s="6" t="s">
        <v>60</v>
      </c>
      <c r="D84" s="15">
        <v>1</v>
      </c>
      <c r="E84" s="15"/>
      <c r="F84" s="15">
        <f t="shared" si="27"/>
        <v>0</v>
      </c>
      <c r="G84" s="15"/>
      <c r="H84" s="15">
        <f t="shared" si="28"/>
        <v>0</v>
      </c>
      <c r="I84" s="15">
        <f t="shared" si="31"/>
        <v>0</v>
      </c>
      <c r="J84" s="15">
        <f t="shared" si="32"/>
        <v>0</v>
      </c>
      <c r="K84" s="6"/>
      <c r="L84" s="3"/>
      <c r="M84" s="3"/>
    </row>
    <row r="85" spans="1:13" ht="16.5" customHeight="1" x14ac:dyDescent="0.25">
      <c r="A85" s="6"/>
      <c r="B85" s="22" t="s">
        <v>215</v>
      </c>
      <c r="C85" s="22" t="s">
        <v>12</v>
      </c>
      <c r="D85" s="23"/>
      <c r="E85" s="23"/>
      <c r="F85" s="23"/>
      <c r="G85" s="23"/>
      <c r="H85" s="23"/>
      <c r="I85" s="23"/>
      <c r="J85" s="23"/>
      <c r="K85" s="6"/>
      <c r="L85" s="3"/>
      <c r="M85" s="3"/>
    </row>
    <row r="86" spans="1:13" ht="16.5" customHeight="1" x14ac:dyDescent="0.25">
      <c r="A86" s="6"/>
      <c r="B86" s="18" t="s">
        <v>216</v>
      </c>
      <c r="C86" s="6" t="s">
        <v>60</v>
      </c>
      <c r="D86" s="15">
        <v>1</v>
      </c>
      <c r="E86" s="15"/>
      <c r="F86" s="15">
        <f t="shared" ref="F86:F91" si="33">D86*E86</f>
        <v>0</v>
      </c>
      <c r="G86" s="15"/>
      <c r="H86" s="15">
        <f t="shared" ref="H86:H91" si="34">D86*G86</f>
        <v>0</v>
      </c>
      <c r="I86" s="15">
        <f t="shared" ref="I86:I91" si="35">E86+G86</f>
        <v>0</v>
      </c>
      <c r="J86" s="15">
        <f t="shared" ref="J86:J91" si="36">F86+H86</f>
        <v>0</v>
      </c>
      <c r="K86" s="6"/>
      <c r="L86" s="3"/>
      <c r="M86" s="3"/>
    </row>
    <row r="87" spans="1:13" ht="16.5" customHeight="1" x14ac:dyDescent="0.25">
      <c r="A87" s="6"/>
      <c r="B87" s="18" t="s">
        <v>217</v>
      </c>
      <c r="C87" s="6" t="s">
        <v>60</v>
      </c>
      <c r="D87" s="15">
        <v>2</v>
      </c>
      <c r="E87" s="15"/>
      <c r="F87" s="15">
        <f t="shared" si="33"/>
        <v>0</v>
      </c>
      <c r="G87" s="15"/>
      <c r="H87" s="15">
        <f t="shared" si="34"/>
        <v>0</v>
      </c>
      <c r="I87" s="15">
        <f t="shared" si="35"/>
        <v>0</v>
      </c>
      <c r="J87" s="15">
        <f t="shared" si="36"/>
        <v>0</v>
      </c>
      <c r="K87" s="6"/>
      <c r="L87" s="3"/>
      <c r="M87" s="3"/>
    </row>
    <row r="88" spans="1:13" ht="16.5" customHeight="1" x14ac:dyDescent="0.25">
      <c r="A88" s="6"/>
      <c r="B88" s="18" t="s">
        <v>219</v>
      </c>
      <c r="C88" s="6" t="s">
        <v>60</v>
      </c>
      <c r="D88" s="15">
        <v>2</v>
      </c>
      <c r="E88" s="15"/>
      <c r="F88" s="15">
        <f t="shared" si="33"/>
        <v>0</v>
      </c>
      <c r="G88" s="15"/>
      <c r="H88" s="15">
        <f t="shared" si="34"/>
        <v>0</v>
      </c>
      <c r="I88" s="15">
        <f t="shared" si="35"/>
        <v>0</v>
      </c>
      <c r="J88" s="15">
        <f t="shared" si="36"/>
        <v>0</v>
      </c>
      <c r="K88" s="6"/>
      <c r="L88" s="3"/>
      <c r="M88" s="3"/>
    </row>
    <row r="89" spans="1:13" ht="16.5" customHeight="1" x14ac:dyDescent="0.25">
      <c r="A89" s="6"/>
      <c r="B89" s="18" t="s">
        <v>218</v>
      </c>
      <c r="C89" s="6" t="s">
        <v>60</v>
      </c>
      <c r="D89" s="15">
        <v>4</v>
      </c>
      <c r="E89" s="15"/>
      <c r="F89" s="15">
        <f t="shared" si="33"/>
        <v>0</v>
      </c>
      <c r="G89" s="15"/>
      <c r="H89" s="15">
        <f t="shared" si="34"/>
        <v>0</v>
      </c>
      <c r="I89" s="15">
        <f t="shared" si="35"/>
        <v>0</v>
      </c>
      <c r="J89" s="15">
        <f t="shared" si="36"/>
        <v>0</v>
      </c>
      <c r="K89" s="6"/>
      <c r="L89" s="3"/>
      <c r="M89" s="3"/>
    </row>
    <row r="90" spans="1:13" ht="16.5" customHeight="1" x14ac:dyDescent="0.25">
      <c r="A90" s="6"/>
      <c r="B90" s="18" t="s">
        <v>233</v>
      </c>
      <c r="C90" s="6" t="s">
        <v>225</v>
      </c>
      <c r="D90" s="15">
        <v>1</v>
      </c>
      <c r="E90" s="15"/>
      <c r="F90" s="15">
        <f t="shared" si="33"/>
        <v>0</v>
      </c>
      <c r="G90" s="15"/>
      <c r="H90" s="15">
        <f t="shared" ref="H90" si="37">D90*G90</f>
        <v>0</v>
      </c>
      <c r="I90" s="15">
        <f t="shared" ref="I90" si="38">E90+G90</f>
        <v>0</v>
      </c>
      <c r="J90" s="15">
        <f t="shared" ref="J90" si="39">F90+H90</f>
        <v>0</v>
      </c>
      <c r="K90" s="6"/>
      <c r="L90" s="3"/>
      <c r="M90" s="3"/>
    </row>
    <row r="91" spans="1:13" ht="16.5" customHeight="1" x14ac:dyDescent="0.25">
      <c r="A91" s="6"/>
      <c r="B91" s="18" t="s">
        <v>220</v>
      </c>
      <c r="C91" s="6" t="s">
        <v>60</v>
      </c>
      <c r="D91" s="15">
        <v>2</v>
      </c>
      <c r="E91" s="15"/>
      <c r="F91" s="15">
        <f t="shared" si="33"/>
        <v>0</v>
      </c>
      <c r="G91" s="15"/>
      <c r="H91" s="15">
        <f t="shared" si="34"/>
        <v>0</v>
      </c>
      <c r="I91" s="15">
        <f t="shared" si="35"/>
        <v>0</v>
      </c>
      <c r="J91" s="15">
        <f t="shared" si="36"/>
        <v>0</v>
      </c>
      <c r="K91" s="6"/>
      <c r="L91" s="3"/>
      <c r="M91" s="3"/>
    </row>
    <row r="92" spans="1:13" x14ac:dyDescent="0.25">
      <c r="A92" s="13" t="s">
        <v>12</v>
      </c>
      <c r="B92" s="13" t="s">
        <v>160</v>
      </c>
      <c r="C92" s="13" t="s">
        <v>60</v>
      </c>
      <c r="D92" s="14">
        <v>1</v>
      </c>
      <c r="E92" s="14"/>
      <c r="F92" s="14">
        <f>D92*E92</f>
        <v>0</v>
      </c>
      <c r="G92" s="14"/>
      <c r="H92" s="14">
        <f>D92*G92</f>
        <v>0</v>
      </c>
      <c r="I92" s="14">
        <f t="shared" si="20"/>
        <v>0</v>
      </c>
      <c r="J92" s="14">
        <f>F92+H92</f>
        <v>0</v>
      </c>
      <c r="K92" s="13" t="s">
        <v>12</v>
      </c>
      <c r="L92" s="3"/>
      <c r="M92" s="3"/>
    </row>
    <row r="93" spans="1:13" ht="16.5" x14ac:dyDescent="0.3">
      <c r="A93" s="4" t="s">
        <v>12</v>
      </c>
      <c r="B93" s="4" t="s">
        <v>94</v>
      </c>
      <c r="C93" s="4" t="s">
        <v>12</v>
      </c>
      <c r="D93" s="12"/>
      <c r="E93" s="12"/>
      <c r="F93" s="12">
        <f>SUM(F62:F92)</f>
        <v>0</v>
      </c>
      <c r="G93" s="12"/>
      <c r="H93" s="12">
        <f>SUM(H62:H92)</f>
        <v>0</v>
      </c>
      <c r="I93" s="12"/>
      <c r="J93" s="12">
        <f>SUM(J62:J92)</f>
        <v>0</v>
      </c>
      <c r="K93" s="4" t="s">
        <v>12</v>
      </c>
      <c r="L93" s="3"/>
      <c r="M93" s="3"/>
    </row>
    <row r="94" spans="1:13" ht="16.5" x14ac:dyDescent="0.3">
      <c r="A94" s="4" t="s">
        <v>12</v>
      </c>
      <c r="B94" s="4" t="s">
        <v>95</v>
      </c>
      <c r="C94" s="4" t="s">
        <v>12</v>
      </c>
      <c r="D94" s="12"/>
      <c r="E94" s="12"/>
      <c r="F94" s="12"/>
      <c r="G94" s="12"/>
      <c r="H94" s="12"/>
      <c r="I94" s="12"/>
      <c r="J94" s="12"/>
      <c r="K94" s="4" t="s">
        <v>12</v>
      </c>
      <c r="L94" s="3"/>
      <c r="M94" s="3"/>
    </row>
    <row r="95" spans="1:13" x14ac:dyDescent="0.25">
      <c r="A95" s="16" t="s">
        <v>12</v>
      </c>
      <c r="B95" s="16" t="s">
        <v>96</v>
      </c>
      <c r="C95" s="16" t="s">
        <v>12</v>
      </c>
      <c r="D95" s="17"/>
      <c r="E95" s="17"/>
      <c r="F95" s="17"/>
      <c r="G95" s="17"/>
      <c r="H95" s="17"/>
      <c r="I95" s="17"/>
      <c r="J95" s="17"/>
      <c r="K95" s="16" t="s">
        <v>12</v>
      </c>
      <c r="L95" s="3"/>
      <c r="M95" s="3"/>
    </row>
    <row r="96" spans="1:13" x14ac:dyDescent="0.25">
      <c r="A96" s="6" t="s">
        <v>12</v>
      </c>
      <c r="B96" s="6" t="s">
        <v>97</v>
      </c>
      <c r="C96" s="6" t="s">
        <v>98</v>
      </c>
      <c r="D96" s="15">
        <v>80</v>
      </c>
      <c r="E96" s="15"/>
      <c r="F96" s="15">
        <f>D96*E96</f>
        <v>0</v>
      </c>
      <c r="G96" s="15"/>
      <c r="H96" s="15">
        <f>D96*G96</f>
        <v>0</v>
      </c>
      <c r="I96" s="15">
        <f t="shared" ref="I96:I98" si="40">E96+G96</f>
        <v>0</v>
      </c>
      <c r="J96" s="15">
        <f>F96+H96</f>
        <v>0</v>
      </c>
      <c r="K96" s="6" t="s">
        <v>12</v>
      </c>
      <c r="L96" s="3"/>
      <c r="M96" s="3"/>
    </row>
    <row r="97" spans="1:13" x14ac:dyDescent="0.25">
      <c r="A97" s="13" t="s">
        <v>12</v>
      </c>
      <c r="B97" s="13" t="s">
        <v>99</v>
      </c>
      <c r="C97" s="13" t="s">
        <v>12</v>
      </c>
      <c r="D97" s="14"/>
      <c r="E97" s="14"/>
      <c r="F97" s="14"/>
      <c r="G97" s="14"/>
      <c r="H97" s="14"/>
      <c r="I97" s="14">
        <f t="shared" si="40"/>
        <v>0</v>
      </c>
      <c r="J97" s="14">
        <f>F97+H97</f>
        <v>0</v>
      </c>
      <c r="K97" s="13" t="s">
        <v>12</v>
      </c>
      <c r="L97" s="3"/>
      <c r="M97" s="3"/>
    </row>
    <row r="98" spans="1:13" x14ac:dyDescent="0.25">
      <c r="A98" s="6" t="s">
        <v>12</v>
      </c>
      <c r="B98" s="6" t="s">
        <v>100</v>
      </c>
      <c r="C98" s="6" t="s">
        <v>98</v>
      </c>
      <c r="D98" s="15">
        <v>1</v>
      </c>
      <c r="E98" s="15"/>
      <c r="F98" s="15">
        <f>D98*E98</f>
        <v>0</v>
      </c>
      <c r="G98" s="15"/>
      <c r="H98" s="15">
        <f>D98*G98</f>
        <v>0</v>
      </c>
      <c r="I98" s="15">
        <f t="shared" si="40"/>
        <v>0</v>
      </c>
      <c r="J98" s="15">
        <f>F98+H98</f>
        <v>0</v>
      </c>
      <c r="K98" s="6" t="s">
        <v>12</v>
      </c>
      <c r="L98" s="3"/>
      <c r="M98" s="3"/>
    </row>
    <row r="99" spans="1:13" x14ac:dyDescent="0.25">
      <c r="A99" s="16" t="s">
        <v>12</v>
      </c>
      <c r="B99" s="16" t="s">
        <v>101</v>
      </c>
      <c r="C99" s="16" t="s">
        <v>12</v>
      </c>
      <c r="D99" s="17"/>
      <c r="E99" s="17"/>
      <c r="F99" s="17"/>
      <c r="G99" s="17"/>
      <c r="H99" s="17"/>
      <c r="I99" s="17"/>
      <c r="J99" s="17"/>
      <c r="K99" s="16" t="s">
        <v>12</v>
      </c>
      <c r="L99" s="3"/>
      <c r="M99" s="3"/>
    </row>
    <row r="100" spans="1:13" x14ac:dyDescent="0.25">
      <c r="A100" s="6" t="s">
        <v>12</v>
      </c>
      <c r="B100" s="6" t="s">
        <v>102</v>
      </c>
      <c r="C100" s="6" t="s">
        <v>98</v>
      </c>
      <c r="D100" s="15">
        <v>1680</v>
      </c>
      <c r="E100" s="15"/>
      <c r="F100" s="15">
        <f t="shared" ref="F100:F105" si="41">D100*E100</f>
        <v>0</v>
      </c>
      <c r="G100" s="15"/>
      <c r="H100" s="15">
        <f t="shared" ref="H100:H105" si="42">D100*G100</f>
        <v>0</v>
      </c>
      <c r="I100" s="15">
        <f t="shared" ref="I100:I102" si="43">E100+G100</f>
        <v>0</v>
      </c>
      <c r="J100" s="15">
        <f>F100+H100</f>
        <v>0</v>
      </c>
      <c r="K100" s="6" t="s">
        <v>12</v>
      </c>
      <c r="L100" s="3"/>
      <c r="M100" s="3"/>
    </row>
    <row r="101" spans="1:13" x14ac:dyDescent="0.25">
      <c r="A101" s="6" t="s">
        <v>12</v>
      </c>
      <c r="B101" s="6" t="s">
        <v>103</v>
      </c>
      <c r="C101" s="6" t="s">
        <v>98</v>
      </c>
      <c r="D101" s="15">
        <v>90</v>
      </c>
      <c r="E101" s="15"/>
      <c r="F101" s="15">
        <f t="shared" si="41"/>
        <v>0</v>
      </c>
      <c r="G101" s="15"/>
      <c r="H101" s="15">
        <f t="shared" si="42"/>
        <v>0</v>
      </c>
      <c r="I101" s="15">
        <f t="shared" si="43"/>
        <v>0</v>
      </c>
      <c r="J101" s="15">
        <f>F101+H101</f>
        <v>0</v>
      </c>
      <c r="K101" s="6" t="s">
        <v>12</v>
      </c>
      <c r="L101" s="3"/>
      <c r="M101" s="3"/>
    </row>
    <row r="102" spans="1:13" x14ac:dyDescent="0.25">
      <c r="A102" s="6" t="s">
        <v>12</v>
      </c>
      <c r="B102" s="6" t="s">
        <v>104</v>
      </c>
      <c r="C102" s="6" t="s">
        <v>98</v>
      </c>
      <c r="D102" s="15">
        <v>60</v>
      </c>
      <c r="E102" s="15"/>
      <c r="F102" s="15">
        <f t="shared" si="41"/>
        <v>0</v>
      </c>
      <c r="G102" s="15"/>
      <c r="H102" s="15">
        <f t="shared" si="42"/>
        <v>0</v>
      </c>
      <c r="I102" s="15">
        <f t="shared" si="43"/>
        <v>0</v>
      </c>
      <c r="J102" s="15">
        <f>F102+H102</f>
        <v>0</v>
      </c>
      <c r="K102" s="6" t="s">
        <v>12</v>
      </c>
      <c r="L102" s="3"/>
      <c r="M102" s="3"/>
    </row>
    <row r="103" spans="1:13" x14ac:dyDescent="0.25">
      <c r="A103" s="6"/>
      <c r="B103" s="6" t="s">
        <v>200</v>
      </c>
      <c r="C103" s="6" t="s">
        <v>98</v>
      </c>
      <c r="D103" s="15">
        <v>906</v>
      </c>
      <c r="E103" s="15"/>
      <c r="F103" s="15">
        <f t="shared" si="41"/>
        <v>0</v>
      </c>
      <c r="G103" s="15"/>
      <c r="H103" s="15">
        <f t="shared" si="42"/>
        <v>0</v>
      </c>
      <c r="I103" s="15">
        <f t="shared" ref="I103:I104" si="44">E103+G103</f>
        <v>0</v>
      </c>
      <c r="J103" s="15">
        <f t="shared" ref="J103:J104" si="45">F103+H103</f>
        <v>0</v>
      </c>
      <c r="K103" s="6"/>
      <c r="L103" s="3"/>
      <c r="M103" s="3"/>
    </row>
    <row r="104" spans="1:13" x14ac:dyDescent="0.25">
      <c r="A104" s="6"/>
      <c r="B104" s="6" t="s">
        <v>201</v>
      </c>
      <c r="C104" s="6" t="s">
        <v>98</v>
      </c>
      <c r="D104" s="15">
        <v>142</v>
      </c>
      <c r="E104" s="15"/>
      <c r="F104" s="15">
        <f t="shared" si="41"/>
        <v>0</v>
      </c>
      <c r="G104" s="15"/>
      <c r="H104" s="15">
        <f t="shared" si="42"/>
        <v>0</v>
      </c>
      <c r="I104" s="15">
        <f t="shared" si="44"/>
        <v>0</v>
      </c>
      <c r="J104" s="15">
        <f t="shared" si="45"/>
        <v>0</v>
      </c>
      <c r="K104" s="6"/>
      <c r="L104" s="3"/>
      <c r="M104" s="3"/>
    </row>
    <row r="105" spans="1:13" x14ac:dyDescent="0.25">
      <c r="A105" s="6"/>
      <c r="B105" s="6" t="s">
        <v>202</v>
      </c>
      <c r="C105" s="6" t="s">
        <v>98</v>
      </c>
      <c r="D105" s="15">
        <v>46</v>
      </c>
      <c r="E105" s="15"/>
      <c r="F105" s="15">
        <f t="shared" si="41"/>
        <v>0</v>
      </c>
      <c r="G105" s="15"/>
      <c r="H105" s="15">
        <f t="shared" si="42"/>
        <v>0</v>
      </c>
      <c r="I105" s="15">
        <f t="shared" ref="I105" si="46">E105+G105</f>
        <v>0</v>
      </c>
      <c r="J105" s="15">
        <f t="shared" ref="J105" si="47">F105+H105</f>
        <v>0</v>
      </c>
      <c r="K105" s="6"/>
      <c r="L105" s="3"/>
      <c r="M105" s="3"/>
    </row>
    <row r="106" spans="1:13" x14ac:dyDescent="0.25">
      <c r="A106" s="16" t="s">
        <v>12</v>
      </c>
      <c r="B106" s="16" t="s">
        <v>105</v>
      </c>
      <c r="C106" s="16" t="s">
        <v>12</v>
      </c>
      <c r="D106" s="17"/>
      <c r="E106" s="17"/>
      <c r="F106" s="17"/>
      <c r="G106" s="17"/>
      <c r="H106" s="17"/>
      <c r="I106" s="17"/>
      <c r="J106" s="17"/>
      <c r="K106" s="16" t="s">
        <v>12</v>
      </c>
      <c r="L106" s="3"/>
      <c r="M106" s="3"/>
    </row>
    <row r="107" spans="1:13" x14ac:dyDescent="0.25">
      <c r="A107" s="6" t="s">
        <v>12</v>
      </c>
      <c r="B107" s="6" t="s">
        <v>106</v>
      </c>
      <c r="C107" s="6" t="s">
        <v>98</v>
      </c>
      <c r="D107" s="15">
        <v>2687</v>
      </c>
      <c r="E107" s="15"/>
      <c r="F107" s="15">
        <f>D107*E107</f>
        <v>0</v>
      </c>
      <c r="G107" s="15"/>
      <c r="H107" s="15">
        <f>D107*G107</f>
        <v>0</v>
      </c>
      <c r="I107" s="15">
        <f t="shared" ref="I107:I131" si="48">E107+G107</f>
        <v>0</v>
      </c>
      <c r="J107" s="15">
        <f t="shared" ref="J107:J131" si="49">F107+H107</f>
        <v>0</v>
      </c>
      <c r="K107" s="6" t="s">
        <v>12</v>
      </c>
      <c r="L107" s="3"/>
      <c r="M107" s="3"/>
    </row>
    <row r="108" spans="1:13" x14ac:dyDescent="0.25">
      <c r="A108" s="6" t="s">
        <v>12</v>
      </c>
      <c r="B108" s="6" t="s">
        <v>107</v>
      </c>
      <c r="C108" s="6" t="s">
        <v>98</v>
      </c>
      <c r="D108" s="15">
        <v>292</v>
      </c>
      <c r="E108" s="15"/>
      <c r="F108" s="15">
        <f>D108*E108</f>
        <v>0</v>
      </c>
      <c r="G108" s="15"/>
      <c r="H108" s="15">
        <f>D108*G108</f>
        <v>0</v>
      </c>
      <c r="I108" s="15">
        <f t="shared" si="48"/>
        <v>0</v>
      </c>
      <c r="J108" s="15">
        <f t="shared" si="49"/>
        <v>0</v>
      </c>
      <c r="K108" s="6" t="s">
        <v>12</v>
      </c>
      <c r="L108" s="3"/>
      <c r="M108" s="3"/>
    </row>
    <row r="109" spans="1:13" x14ac:dyDescent="0.25">
      <c r="A109" s="6" t="s">
        <v>12</v>
      </c>
      <c r="B109" s="6" t="s">
        <v>108</v>
      </c>
      <c r="C109" s="6" t="s">
        <v>98</v>
      </c>
      <c r="D109" s="15">
        <v>386</v>
      </c>
      <c r="E109" s="15"/>
      <c r="F109" s="15">
        <f>D109*E109</f>
        <v>0</v>
      </c>
      <c r="G109" s="15"/>
      <c r="H109" s="15">
        <f>D109*G109</f>
        <v>0</v>
      </c>
      <c r="I109" s="15">
        <f t="shared" si="48"/>
        <v>0</v>
      </c>
      <c r="J109" s="15">
        <f t="shared" si="49"/>
        <v>0</v>
      </c>
      <c r="K109" s="6" t="s">
        <v>12</v>
      </c>
      <c r="L109" s="3"/>
      <c r="M109" s="3"/>
    </row>
    <row r="110" spans="1:13" x14ac:dyDescent="0.25">
      <c r="A110" s="6" t="s">
        <v>12</v>
      </c>
      <c r="B110" s="6" t="s">
        <v>109</v>
      </c>
      <c r="C110" s="6" t="s">
        <v>98</v>
      </c>
      <c r="D110" s="15">
        <v>228</v>
      </c>
      <c r="E110" s="15"/>
      <c r="F110" s="15">
        <f>D110*E110</f>
        <v>0</v>
      </c>
      <c r="G110" s="15"/>
      <c r="H110" s="15">
        <f>D110*G110</f>
        <v>0</v>
      </c>
      <c r="I110" s="15">
        <f t="shared" si="48"/>
        <v>0</v>
      </c>
      <c r="J110" s="15">
        <f t="shared" si="49"/>
        <v>0</v>
      </c>
      <c r="K110" s="6" t="s">
        <v>12</v>
      </c>
      <c r="L110" s="3"/>
      <c r="M110" s="3"/>
    </row>
    <row r="111" spans="1:13" x14ac:dyDescent="0.25">
      <c r="A111" s="6"/>
      <c r="B111" s="6" t="s">
        <v>203</v>
      </c>
      <c r="C111" s="6" t="s">
        <v>98</v>
      </c>
      <c r="D111" s="15">
        <v>96</v>
      </c>
      <c r="E111" s="15"/>
      <c r="F111" s="15">
        <f>D111*E111</f>
        <v>0</v>
      </c>
      <c r="G111" s="15"/>
      <c r="H111" s="15">
        <f>D111*G111</f>
        <v>0</v>
      </c>
      <c r="I111" s="15">
        <f t="shared" ref="I111" si="50">E111+G111</f>
        <v>0</v>
      </c>
      <c r="J111" s="15">
        <f t="shared" ref="J111" si="51">F111+H111</f>
        <v>0</v>
      </c>
      <c r="K111" s="6"/>
      <c r="L111" s="3"/>
      <c r="M111" s="3"/>
    </row>
    <row r="112" spans="1:13" x14ac:dyDescent="0.25">
      <c r="A112" s="13" t="s">
        <v>12</v>
      </c>
      <c r="B112" s="13" t="s">
        <v>110</v>
      </c>
      <c r="C112" s="13" t="s">
        <v>12</v>
      </c>
      <c r="D112" s="14"/>
      <c r="E112" s="14"/>
      <c r="F112" s="14"/>
      <c r="G112" s="14"/>
      <c r="H112" s="14"/>
      <c r="I112" s="14">
        <f t="shared" si="48"/>
        <v>0</v>
      </c>
      <c r="J112" s="14">
        <f t="shared" si="49"/>
        <v>0</v>
      </c>
      <c r="K112" s="13" t="s">
        <v>12</v>
      </c>
      <c r="L112" s="3"/>
      <c r="M112" s="3"/>
    </row>
    <row r="113" spans="1:13" x14ac:dyDescent="0.25">
      <c r="A113" s="6" t="s">
        <v>12</v>
      </c>
      <c r="B113" s="6" t="s">
        <v>111</v>
      </c>
      <c r="C113" s="6" t="s">
        <v>60</v>
      </c>
      <c r="D113" s="15">
        <v>2</v>
      </c>
      <c r="E113" s="15"/>
      <c r="F113" s="15">
        <f t="shared" ref="F113:F129" si="52">D113*E113</f>
        <v>0</v>
      </c>
      <c r="G113" s="15"/>
      <c r="H113" s="15">
        <f t="shared" ref="H113:H129" si="53">D113*G113</f>
        <v>0</v>
      </c>
      <c r="I113" s="15">
        <f t="shared" si="48"/>
        <v>0</v>
      </c>
      <c r="J113" s="15">
        <f t="shared" si="49"/>
        <v>0</v>
      </c>
      <c r="K113" s="6" t="s">
        <v>12</v>
      </c>
      <c r="L113" s="3"/>
      <c r="M113" s="3"/>
    </row>
    <row r="114" spans="1:13" x14ac:dyDescent="0.25">
      <c r="A114" s="6" t="s">
        <v>12</v>
      </c>
      <c r="B114" s="6" t="s">
        <v>204</v>
      </c>
      <c r="C114" s="6" t="s">
        <v>60</v>
      </c>
      <c r="D114" s="15">
        <v>21</v>
      </c>
      <c r="E114" s="15"/>
      <c r="F114" s="15">
        <f t="shared" si="52"/>
        <v>0</v>
      </c>
      <c r="G114" s="15"/>
      <c r="H114" s="15">
        <f t="shared" si="53"/>
        <v>0</v>
      </c>
      <c r="I114" s="15">
        <f t="shared" si="48"/>
        <v>0</v>
      </c>
      <c r="J114" s="15">
        <f t="shared" si="49"/>
        <v>0</v>
      </c>
      <c r="K114" s="6" t="s">
        <v>12</v>
      </c>
      <c r="L114" s="3"/>
      <c r="M114" s="3"/>
    </row>
    <row r="115" spans="1:13" x14ac:dyDescent="0.25">
      <c r="A115" s="6" t="s">
        <v>12</v>
      </c>
      <c r="B115" s="6" t="s">
        <v>205</v>
      </c>
      <c r="C115" s="6" t="s">
        <v>60</v>
      </c>
      <c r="D115" s="15">
        <v>14</v>
      </c>
      <c r="E115" s="15"/>
      <c r="F115" s="15">
        <f t="shared" si="52"/>
        <v>0</v>
      </c>
      <c r="G115" s="15"/>
      <c r="H115" s="15">
        <f t="shared" si="53"/>
        <v>0</v>
      </c>
      <c r="I115" s="15">
        <f t="shared" si="48"/>
        <v>0</v>
      </c>
      <c r="J115" s="15">
        <f t="shared" si="49"/>
        <v>0</v>
      </c>
      <c r="K115" s="6" t="s">
        <v>12</v>
      </c>
      <c r="L115" s="3"/>
      <c r="M115" s="3"/>
    </row>
    <row r="116" spans="1:13" x14ac:dyDescent="0.25">
      <c r="A116" s="6" t="s">
        <v>12</v>
      </c>
      <c r="B116" s="6" t="s">
        <v>112</v>
      </c>
      <c r="C116" s="6" t="s">
        <v>60</v>
      </c>
      <c r="D116" s="15">
        <v>4</v>
      </c>
      <c r="E116" s="15"/>
      <c r="F116" s="15">
        <f t="shared" si="52"/>
        <v>0</v>
      </c>
      <c r="G116" s="15"/>
      <c r="H116" s="15">
        <f t="shared" si="53"/>
        <v>0</v>
      </c>
      <c r="I116" s="15">
        <f t="shared" si="48"/>
        <v>0</v>
      </c>
      <c r="J116" s="15">
        <f t="shared" si="49"/>
        <v>0</v>
      </c>
      <c r="K116" s="6" t="s">
        <v>12</v>
      </c>
      <c r="L116" s="3"/>
      <c r="M116" s="3"/>
    </row>
    <row r="117" spans="1:13" x14ac:dyDescent="0.25">
      <c r="A117" s="6"/>
      <c r="B117" s="6" t="s">
        <v>206</v>
      </c>
      <c r="C117" s="6" t="s">
        <v>60</v>
      </c>
      <c r="D117" s="15">
        <v>2</v>
      </c>
      <c r="E117" s="15"/>
      <c r="F117" s="15">
        <f t="shared" ref="F117:F118" si="54">D117*E117</f>
        <v>0</v>
      </c>
      <c r="G117" s="15"/>
      <c r="H117" s="15">
        <f t="shared" ref="H117:H118" si="55">D117*G117</f>
        <v>0</v>
      </c>
      <c r="I117" s="15">
        <f t="shared" ref="I117:I118" si="56">E117+G117</f>
        <v>0</v>
      </c>
      <c r="J117" s="15">
        <f t="shared" ref="J117:J118" si="57">F117+H117</f>
        <v>0</v>
      </c>
      <c r="K117" s="6"/>
      <c r="L117" s="3"/>
      <c r="M117" s="3"/>
    </row>
    <row r="118" spans="1:13" x14ac:dyDescent="0.25">
      <c r="A118" s="6"/>
      <c r="B118" s="6" t="s">
        <v>207</v>
      </c>
      <c r="C118" s="6" t="s">
        <v>60</v>
      </c>
      <c r="D118" s="15">
        <v>1</v>
      </c>
      <c r="E118" s="15"/>
      <c r="F118" s="15">
        <f t="shared" si="54"/>
        <v>0</v>
      </c>
      <c r="G118" s="15"/>
      <c r="H118" s="15">
        <f t="shared" si="55"/>
        <v>0</v>
      </c>
      <c r="I118" s="15">
        <f t="shared" si="56"/>
        <v>0</v>
      </c>
      <c r="J118" s="15">
        <f t="shared" si="57"/>
        <v>0</v>
      </c>
      <c r="K118" s="6"/>
      <c r="L118" s="3"/>
      <c r="M118" s="3"/>
    </row>
    <row r="119" spans="1:13" x14ac:dyDescent="0.25">
      <c r="A119" s="6" t="s">
        <v>12</v>
      </c>
      <c r="B119" s="6" t="s">
        <v>113</v>
      </c>
      <c r="C119" s="6" t="s">
        <v>60</v>
      </c>
      <c r="D119" s="15">
        <v>1</v>
      </c>
      <c r="E119" s="15"/>
      <c r="F119" s="15">
        <f t="shared" si="52"/>
        <v>0</v>
      </c>
      <c r="G119" s="15"/>
      <c r="H119" s="15">
        <f t="shared" si="53"/>
        <v>0</v>
      </c>
      <c r="I119" s="15">
        <f t="shared" si="48"/>
        <v>0</v>
      </c>
      <c r="J119" s="15">
        <f t="shared" si="49"/>
        <v>0</v>
      </c>
      <c r="K119" s="6" t="s">
        <v>12</v>
      </c>
      <c r="L119" s="3"/>
      <c r="M119" s="3"/>
    </row>
    <row r="120" spans="1:13" x14ac:dyDescent="0.25">
      <c r="A120" s="6" t="s">
        <v>12</v>
      </c>
      <c r="B120" s="6" t="s">
        <v>114</v>
      </c>
      <c r="C120" s="6" t="s">
        <v>98</v>
      </c>
      <c r="D120" s="15">
        <v>80</v>
      </c>
      <c r="E120" s="15"/>
      <c r="F120" s="15">
        <f t="shared" si="52"/>
        <v>0</v>
      </c>
      <c r="G120" s="15"/>
      <c r="H120" s="15">
        <f t="shared" si="53"/>
        <v>0</v>
      </c>
      <c r="I120" s="15">
        <f t="shared" si="48"/>
        <v>0</v>
      </c>
      <c r="J120" s="15">
        <f t="shared" si="49"/>
        <v>0</v>
      </c>
      <c r="K120" s="6" t="s">
        <v>12</v>
      </c>
      <c r="L120" s="3"/>
      <c r="M120" s="3"/>
    </row>
    <row r="121" spans="1:13" x14ac:dyDescent="0.25">
      <c r="A121" s="6"/>
      <c r="B121" s="6" t="s">
        <v>209</v>
      </c>
      <c r="C121" s="6" t="s">
        <v>98</v>
      </c>
      <c r="D121" s="15">
        <v>90</v>
      </c>
      <c r="E121" s="15"/>
      <c r="F121" s="15">
        <f t="shared" si="52"/>
        <v>0</v>
      </c>
      <c r="G121" s="15"/>
      <c r="H121" s="15">
        <f t="shared" si="53"/>
        <v>0</v>
      </c>
      <c r="I121" s="15">
        <f t="shared" si="48"/>
        <v>0</v>
      </c>
      <c r="J121" s="15">
        <f t="shared" si="49"/>
        <v>0</v>
      </c>
      <c r="K121" s="6"/>
      <c r="L121" s="3"/>
      <c r="M121" s="3"/>
    </row>
    <row r="122" spans="1:13" x14ac:dyDescent="0.25">
      <c r="A122" s="6"/>
      <c r="B122" s="6" t="s">
        <v>212</v>
      </c>
      <c r="C122" s="6" t="s">
        <v>98</v>
      </c>
      <c r="D122" s="15">
        <v>30</v>
      </c>
      <c r="E122" s="15"/>
      <c r="F122" s="15">
        <f t="shared" si="52"/>
        <v>0</v>
      </c>
      <c r="G122" s="15"/>
      <c r="H122" s="15">
        <f t="shared" si="53"/>
        <v>0</v>
      </c>
      <c r="I122" s="15">
        <f t="shared" si="48"/>
        <v>0</v>
      </c>
      <c r="J122" s="15">
        <f t="shared" si="49"/>
        <v>0</v>
      </c>
      <c r="K122" s="6"/>
      <c r="L122" s="3"/>
      <c r="M122" s="3"/>
    </row>
    <row r="123" spans="1:13" x14ac:dyDescent="0.25">
      <c r="A123" s="6"/>
      <c r="B123" s="6" t="s">
        <v>210</v>
      </c>
      <c r="C123" s="6" t="s">
        <v>60</v>
      </c>
      <c r="D123" s="15">
        <v>1</v>
      </c>
      <c r="E123" s="15"/>
      <c r="F123" s="15">
        <f t="shared" si="52"/>
        <v>0</v>
      </c>
      <c r="G123" s="15"/>
      <c r="H123" s="15">
        <f t="shared" si="53"/>
        <v>0</v>
      </c>
      <c r="I123" s="15">
        <f t="shared" si="48"/>
        <v>0</v>
      </c>
      <c r="J123" s="15">
        <f t="shared" si="49"/>
        <v>0</v>
      </c>
      <c r="K123" s="6"/>
      <c r="L123" s="3"/>
      <c r="M123" s="3"/>
    </row>
    <row r="124" spans="1:13" x14ac:dyDescent="0.25">
      <c r="A124" s="6"/>
      <c r="B124" s="6" t="s">
        <v>211</v>
      </c>
      <c r="C124" s="6" t="s">
        <v>60</v>
      </c>
      <c r="D124" s="15">
        <v>1</v>
      </c>
      <c r="E124" s="15"/>
      <c r="F124" s="15">
        <f t="shared" si="52"/>
        <v>0</v>
      </c>
      <c r="G124" s="15"/>
      <c r="H124" s="15">
        <f t="shared" si="53"/>
        <v>0</v>
      </c>
      <c r="I124" s="15">
        <f t="shared" si="48"/>
        <v>0</v>
      </c>
      <c r="J124" s="15">
        <f t="shared" si="49"/>
        <v>0</v>
      </c>
      <c r="K124" s="6"/>
      <c r="L124" s="3"/>
      <c r="M124" s="3"/>
    </row>
    <row r="125" spans="1:13" x14ac:dyDescent="0.25">
      <c r="A125" s="6"/>
      <c r="B125" s="6" t="s">
        <v>214</v>
      </c>
      <c r="C125" s="6" t="s">
        <v>60</v>
      </c>
      <c r="D125" s="15">
        <v>1</v>
      </c>
      <c r="E125" s="15"/>
      <c r="F125" s="15">
        <f t="shared" si="52"/>
        <v>0</v>
      </c>
      <c r="G125" s="15"/>
      <c r="H125" s="15">
        <f t="shared" si="53"/>
        <v>0</v>
      </c>
      <c r="I125" s="15">
        <f t="shared" si="48"/>
        <v>0</v>
      </c>
      <c r="J125" s="15">
        <f t="shared" si="49"/>
        <v>0</v>
      </c>
      <c r="K125" s="6"/>
      <c r="L125" s="3"/>
      <c r="M125" s="3"/>
    </row>
    <row r="126" spans="1:13" x14ac:dyDescent="0.25">
      <c r="A126" s="6"/>
      <c r="B126" s="6" t="s">
        <v>213</v>
      </c>
      <c r="C126" s="6" t="s">
        <v>60</v>
      </c>
      <c r="D126" s="15">
        <v>1</v>
      </c>
      <c r="E126" s="15"/>
      <c r="F126" s="15">
        <f t="shared" si="52"/>
        <v>0</v>
      </c>
      <c r="G126" s="15"/>
      <c r="H126" s="15">
        <f t="shared" si="53"/>
        <v>0</v>
      </c>
      <c r="I126" s="15">
        <f t="shared" si="48"/>
        <v>0</v>
      </c>
      <c r="J126" s="15">
        <f t="shared" si="49"/>
        <v>0</v>
      </c>
      <c r="K126" s="6"/>
      <c r="L126" s="3"/>
      <c r="M126" s="3"/>
    </row>
    <row r="127" spans="1:13" x14ac:dyDescent="0.25">
      <c r="A127" s="6"/>
      <c r="B127" s="6" t="s">
        <v>230</v>
      </c>
      <c r="C127" s="6" t="s">
        <v>98</v>
      </c>
      <c r="D127" s="15">
        <v>180</v>
      </c>
      <c r="E127" s="15"/>
      <c r="F127" s="15">
        <f t="shared" si="52"/>
        <v>0</v>
      </c>
      <c r="G127" s="15"/>
      <c r="H127" s="15">
        <f t="shared" si="53"/>
        <v>0</v>
      </c>
      <c r="I127" s="15">
        <f t="shared" si="48"/>
        <v>0</v>
      </c>
      <c r="J127" s="15">
        <f t="shared" si="49"/>
        <v>0</v>
      </c>
      <c r="K127" s="6"/>
      <c r="L127" s="3"/>
      <c r="M127" s="3"/>
    </row>
    <row r="128" spans="1:13" x14ac:dyDescent="0.25">
      <c r="A128" s="6"/>
      <c r="B128" s="6" t="s">
        <v>231</v>
      </c>
      <c r="C128" s="6" t="s">
        <v>98</v>
      </c>
      <c r="D128" s="15">
        <v>160</v>
      </c>
      <c r="E128" s="15"/>
      <c r="F128" s="15">
        <f t="shared" si="52"/>
        <v>0</v>
      </c>
      <c r="G128" s="15"/>
      <c r="H128" s="15">
        <f t="shared" si="53"/>
        <v>0</v>
      </c>
      <c r="I128" s="15">
        <f t="shared" si="48"/>
        <v>0</v>
      </c>
      <c r="J128" s="15">
        <f t="shared" si="49"/>
        <v>0</v>
      </c>
      <c r="K128" s="6"/>
      <c r="L128" s="3"/>
      <c r="M128" s="3"/>
    </row>
    <row r="129" spans="1:13" x14ac:dyDescent="0.25">
      <c r="A129" s="6"/>
      <c r="B129" s="6" t="s">
        <v>232</v>
      </c>
      <c r="C129" s="6" t="s">
        <v>98</v>
      </c>
      <c r="D129" s="15">
        <v>10</v>
      </c>
      <c r="E129" s="15"/>
      <c r="F129" s="15">
        <f t="shared" si="52"/>
        <v>0</v>
      </c>
      <c r="G129" s="15"/>
      <c r="H129" s="15">
        <f t="shared" si="53"/>
        <v>0</v>
      </c>
      <c r="I129" s="15">
        <f t="shared" si="48"/>
        <v>0</v>
      </c>
      <c r="J129" s="15">
        <f t="shared" si="49"/>
        <v>0</v>
      </c>
      <c r="K129" s="6"/>
      <c r="L129" s="3"/>
      <c r="M129" s="3"/>
    </row>
    <row r="130" spans="1:13" x14ac:dyDescent="0.25">
      <c r="A130" s="13" t="s">
        <v>12</v>
      </c>
      <c r="B130" s="13" t="s">
        <v>115</v>
      </c>
      <c r="C130" s="13" t="s">
        <v>12</v>
      </c>
      <c r="D130" s="14"/>
      <c r="E130" s="14"/>
      <c r="F130" s="14"/>
      <c r="G130" s="14"/>
      <c r="H130" s="14"/>
      <c r="I130" s="14">
        <f t="shared" si="48"/>
        <v>0</v>
      </c>
      <c r="J130" s="14">
        <f t="shared" si="49"/>
        <v>0</v>
      </c>
      <c r="K130" s="13" t="s">
        <v>12</v>
      </c>
      <c r="L130" s="3"/>
      <c r="M130" s="3"/>
    </row>
    <row r="131" spans="1:13" x14ac:dyDescent="0.25">
      <c r="A131" s="6" t="s">
        <v>12</v>
      </c>
      <c r="B131" s="6" t="s">
        <v>116</v>
      </c>
      <c r="C131" s="6" t="s">
        <v>208</v>
      </c>
      <c r="D131" s="15">
        <v>140</v>
      </c>
      <c r="E131" s="15"/>
      <c r="F131" s="15">
        <f>D131*E131</f>
        <v>0</v>
      </c>
      <c r="G131" s="15"/>
      <c r="H131" s="15">
        <f>D131*G131</f>
        <v>0</v>
      </c>
      <c r="I131" s="15">
        <f t="shared" si="48"/>
        <v>0</v>
      </c>
      <c r="J131" s="15">
        <f t="shared" si="49"/>
        <v>0</v>
      </c>
      <c r="K131" s="6" t="s">
        <v>12</v>
      </c>
      <c r="L131" s="3"/>
      <c r="M131" s="3"/>
    </row>
    <row r="132" spans="1:13" x14ac:dyDescent="0.25">
      <c r="A132" s="16" t="s">
        <v>12</v>
      </c>
      <c r="B132" s="16" t="s">
        <v>117</v>
      </c>
      <c r="C132" s="16" t="s">
        <v>12</v>
      </c>
      <c r="D132" s="17"/>
      <c r="E132" s="17"/>
      <c r="F132" s="17"/>
      <c r="G132" s="17"/>
      <c r="H132" s="17"/>
      <c r="I132" s="17"/>
      <c r="J132" s="17"/>
      <c r="K132" s="16" t="s">
        <v>12</v>
      </c>
      <c r="L132" s="3"/>
      <c r="M132" s="3"/>
    </row>
    <row r="133" spans="1:13" x14ac:dyDescent="0.25">
      <c r="A133" s="6" t="s">
        <v>12</v>
      </c>
      <c r="B133" s="6" t="s">
        <v>118</v>
      </c>
      <c r="C133" s="6" t="s">
        <v>119</v>
      </c>
      <c r="D133" s="15">
        <v>160</v>
      </c>
      <c r="E133" s="15"/>
      <c r="F133" s="15">
        <f t="shared" ref="F133:F139" si="58">D133*E133</f>
        <v>0</v>
      </c>
      <c r="G133" s="15"/>
      <c r="H133" s="15">
        <f t="shared" ref="H133:H139" si="59">D133*G133</f>
        <v>0</v>
      </c>
      <c r="I133" s="15">
        <f t="shared" ref="I133:I139" si="60">E133+G133</f>
        <v>0</v>
      </c>
      <c r="J133" s="15">
        <f t="shared" ref="J133:J139" si="61">F133+H133</f>
        <v>0</v>
      </c>
      <c r="K133" s="6" t="s">
        <v>12</v>
      </c>
      <c r="L133" s="3"/>
      <c r="M133" s="3"/>
    </row>
    <row r="134" spans="1:13" x14ac:dyDescent="0.25">
      <c r="A134" s="6" t="s">
        <v>12</v>
      </c>
      <c r="B134" s="6" t="s">
        <v>120</v>
      </c>
      <c r="C134" s="6" t="s">
        <v>119</v>
      </c>
      <c r="D134" s="15">
        <v>64</v>
      </c>
      <c r="E134" s="15"/>
      <c r="F134" s="15">
        <f t="shared" si="58"/>
        <v>0</v>
      </c>
      <c r="G134" s="15"/>
      <c r="H134" s="15">
        <f t="shared" si="59"/>
        <v>0</v>
      </c>
      <c r="I134" s="15">
        <f t="shared" si="60"/>
        <v>0</v>
      </c>
      <c r="J134" s="15">
        <f t="shared" si="61"/>
        <v>0</v>
      </c>
      <c r="K134" s="6" t="s">
        <v>12</v>
      </c>
      <c r="L134" s="3"/>
      <c r="M134" s="3"/>
    </row>
    <row r="135" spans="1:13" x14ac:dyDescent="0.25">
      <c r="A135" s="6" t="s">
        <v>12</v>
      </c>
      <c r="B135" s="6" t="s">
        <v>121</v>
      </c>
      <c r="C135" s="6" t="s">
        <v>119</v>
      </c>
      <c r="D135" s="15">
        <v>12</v>
      </c>
      <c r="E135" s="15"/>
      <c r="F135" s="15">
        <f t="shared" si="58"/>
        <v>0</v>
      </c>
      <c r="G135" s="15"/>
      <c r="H135" s="15">
        <f t="shared" si="59"/>
        <v>0</v>
      </c>
      <c r="I135" s="15">
        <f t="shared" si="60"/>
        <v>0</v>
      </c>
      <c r="J135" s="15">
        <f t="shared" si="61"/>
        <v>0</v>
      </c>
      <c r="K135" s="6" t="s">
        <v>12</v>
      </c>
      <c r="L135" s="3"/>
      <c r="M135" s="3"/>
    </row>
    <row r="136" spans="1:13" x14ac:dyDescent="0.25">
      <c r="A136" s="6" t="s">
        <v>12</v>
      </c>
      <c r="B136" s="6" t="s">
        <v>122</v>
      </c>
      <c r="C136" s="6" t="s">
        <v>119</v>
      </c>
      <c r="D136" s="15">
        <v>4</v>
      </c>
      <c r="E136" s="15"/>
      <c r="F136" s="15">
        <f t="shared" si="58"/>
        <v>0</v>
      </c>
      <c r="G136" s="15"/>
      <c r="H136" s="15">
        <f t="shared" si="59"/>
        <v>0</v>
      </c>
      <c r="I136" s="15">
        <f t="shared" si="60"/>
        <v>0</v>
      </c>
      <c r="J136" s="15">
        <f t="shared" si="61"/>
        <v>0</v>
      </c>
      <c r="K136" s="6" t="s">
        <v>12</v>
      </c>
      <c r="L136" s="3"/>
      <c r="M136" s="3"/>
    </row>
    <row r="137" spans="1:13" x14ac:dyDescent="0.25">
      <c r="A137" s="6"/>
      <c r="B137" s="6" t="s">
        <v>223</v>
      </c>
      <c r="C137" s="6" t="s">
        <v>60</v>
      </c>
      <c r="D137" s="15">
        <v>1</v>
      </c>
      <c r="E137" s="15"/>
      <c r="F137" s="15">
        <f t="shared" si="58"/>
        <v>0</v>
      </c>
      <c r="G137" s="15"/>
      <c r="H137" s="15">
        <f t="shared" si="59"/>
        <v>0</v>
      </c>
      <c r="I137" s="15">
        <f t="shared" si="60"/>
        <v>0</v>
      </c>
      <c r="J137" s="15">
        <f t="shared" si="61"/>
        <v>0</v>
      </c>
      <c r="K137" s="6"/>
      <c r="L137" s="3"/>
      <c r="M137" s="3"/>
    </row>
    <row r="138" spans="1:13" x14ac:dyDescent="0.25">
      <c r="A138" s="6" t="s">
        <v>12</v>
      </c>
      <c r="B138" s="6" t="s">
        <v>123</v>
      </c>
      <c r="C138" s="6" t="s">
        <v>119</v>
      </c>
      <c r="D138" s="15">
        <v>8</v>
      </c>
      <c r="E138" s="15"/>
      <c r="F138" s="15">
        <f t="shared" si="58"/>
        <v>0</v>
      </c>
      <c r="G138" s="15"/>
      <c r="H138" s="15">
        <f t="shared" si="59"/>
        <v>0</v>
      </c>
      <c r="I138" s="15">
        <f t="shared" si="60"/>
        <v>0</v>
      </c>
      <c r="J138" s="15">
        <f t="shared" si="61"/>
        <v>0</v>
      </c>
      <c r="K138" s="6" t="s">
        <v>12</v>
      </c>
      <c r="L138" s="3"/>
      <c r="M138" s="3"/>
    </row>
    <row r="139" spans="1:13" x14ac:dyDescent="0.25">
      <c r="A139" s="6" t="s">
        <v>12</v>
      </c>
      <c r="B139" s="6" t="s">
        <v>124</v>
      </c>
      <c r="C139" s="6" t="s">
        <v>119</v>
      </c>
      <c r="D139" s="15">
        <v>6</v>
      </c>
      <c r="E139" s="15"/>
      <c r="F139" s="15">
        <f t="shared" si="58"/>
        <v>0</v>
      </c>
      <c r="G139" s="15"/>
      <c r="H139" s="15">
        <f t="shared" si="59"/>
        <v>0</v>
      </c>
      <c r="I139" s="15">
        <f t="shared" si="60"/>
        <v>0</v>
      </c>
      <c r="J139" s="15">
        <f t="shared" si="61"/>
        <v>0</v>
      </c>
      <c r="K139" s="6" t="s">
        <v>12</v>
      </c>
      <c r="L139" s="3"/>
      <c r="M139" s="3"/>
    </row>
    <row r="140" spans="1:13" x14ac:dyDescent="0.25">
      <c r="A140" s="16" t="s">
        <v>12</v>
      </c>
      <c r="B140" s="16" t="s">
        <v>125</v>
      </c>
      <c r="C140" s="16" t="s">
        <v>12</v>
      </c>
      <c r="D140" s="17"/>
      <c r="E140" s="17"/>
      <c r="F140" s="17"/>
      <c r="G140" s="17"/>
      <c r="H140" s="17"/>
      <c r="I140" s="17"/>
      <c r="J140" s="17"/>
      <c r="K140" s="16" t="s">
        <v>12</v>
      </c>
      <c r="L140" s="3"/>
      <c r="M140" s="3"/>
    </row>
    <row r="141" spans="1:13" x14ac:dyDescent="0.25">
      <c r="A141" s="6" t="s">
        <v>12</v>
      </c>
      <c r="B141" s="6" t="s">
        <v>126</v>
      </c>
      <c r="C141" s="6" t="s">
        <v>119</v>
      </c>
      <c r="D141" s="15">
        <v>8</v>
      </c>
      <c r="E141" s="15"/>
      <c r="F141" s="15">
        <f>D141*E141</f>
        <v>0</v>
      </c>
      <c r="G141" s="15"/>
      <c r="H141" s="15">
        <f>D141*G141</f>
        <v>0</v>
      </c>
      <c r="I141" s="15">
        <f>E141+G141</f>
        <v>0</v>
      </c>
      <c r="J141" s="15">
        <f>F141+H141</f>
        <v>0</v>
      </c>
      <c r="K141" s="6" t="s">
        <v>12</v>
      </c>
      <c r="L141" s="3"/>
      <c r="M141" s="3"/>
    </row>
    <row r="142" spans="1:13" x14ac:dyDescent="0.25">
      <c r="A142" s="16" t="s">
        <v>12</v>
      </c>
      <c r="B142" s="16" t="s">
        <v>127</v>
      </c>
      <c r="C142" s="16" t="s">
        <v>12</v>
      </c>
      <c r="D142" s="17"/>
      <c r="E142" s="17"/>
      <c r="F142" s="17"/>
      <c r="G142" s="17"/>
      <c r="H142" s="17"/>
      <c r="I142" s="17"/>
      <c r="J142" s="17"/>
      <c r="K142" s="16" t="s">
        <v>12</v>
      </c>
      <c r="L142" s="3"/>
      <c r="M142" s="3"/>
    </row>
    <row r="143" spans="1:13" x14ac:dyDescent="0.25">
      <c r="A143" s="6" t="s">
        <v>12</v>
      </c>
      <c r="B143" s="6" t="s">
        <v>128</v>
      </c>
      <c r="C143" s="6" t="s">
        <v>119</v>
      </c>
      <c r="D143" s="15">
        <v>16</v>
      </c>
      <c r="E143" s="15"/>
      <c r="F143" s="15">
        <f>D143*E143</f>
        <v>0</v>
      </c>
      <c r="G143" s="15"/>
      <c r="H143" s="15">
        <f>D143*G143</f>
        <v>0</v>
      </c>
      <c r="I143" s="15">
        <f t="shared" ref="I143:I145" si="62">E143+G143</f>
        <v>0</v>
      </c>
      <c r="J143" s="15">
        <f>F143+H143</f>
        <v>0</v>
      </c>
      <c r="K143" s="6" t="s">
        <v>12</v>
      </c>
      <c r="L143" s="3"/>
      <c r="M143" s="3"/>
    </row>
    <row r="144" spans="1:13" x14ac:dyDescent="0.25">
      <c r="A144" s="6" t="s">
        <v>12</v>
      </c>
      <c r="B144" s="6" t="s">
        <v>129</v>
      </c>
      <c r="C144" s="6" t="s">
        <v>60</v>
      </c>
      <c r="D144" s="15">
        <v>1</v>
      </c>
      <c r="E144" s="15"/>
      <c r="F144" s="15">
        <f>D144*E144</f>
        <v>0</v>
      </c>
      <c r="G144" s="15"/>
      <c r="H144" s="15">
        <f>D144*G144</f>
        <v>0</v>
      </c>
      <c r="I144" s="15">
        <f t="shared" si="62"/>
        <v>0</v>
      </c>
      <c r="J144" s="15">
        <f>F144+H144</f>
        <v>0</v>
      </c>
      <c r="K144" s="6" t="s">
        <v>12</v>
      </c>
      <c r="L144" s="3"/>
      <c r="M144" s="3"/>
    </row>
    <row r="145" spans="1:13" x14ac:dyDescent="0.25">
      <c r="A145" s="6" t="s">
        <v>12</v>
      </c>
      <c r="B145" s="6" t="s">
        <v>130</v>
      </c>
      <c r="C145" s="6" t="s">
        <v>12</v>
      </c>
      <c r="D145" s="15"/>
      <c r="E145" s="15"/>
      <c r="F145" s="15">
        <f>Parametry!B34/100*F96+Parametry!B34/100*F100+Parametry!B34/100*F101+Parametry!B34/100*F102+Parametry!B34/100*F107+Parametry!B34/100*F108+Parametry!B34/100*F109+Parametry!B34/100*F110+Parametry!B34/100*F133+Parametry!B34/100*F134+Parametry!B34/100*F135+Parametry!B34/100*F136+Parametry!B34/100*F138+Parametry!B34/100*F139+Parametry!B34/100*F141+Parametry!B34/100*F143</f>
        <v>0</v>
      </c>
      <c r="G145" s="15"/>
      <c r="H145" s="15"/>
      <c r="I145" s="15">
        <f t="shared" si="62"/>
        <v>0</v>
      </c>
      <c r="J145" s="15">
        <f>F145+H145</f>
        <v>0</v>
      </c>
      <c r="K145" s="6" t="s">
        <v>12</v>
      </c>
      <c r="L145" s="3"/>
      <c r="M145" s="3"/>
    </row>
    <row r="146" spans="1:13" ht="16.5" x14ac:dyDescent="0.3">
      <c r="A146" s="4" t="s">
        <v>12</v>
      </c>
      <c r="B146" s="4" t="s">
        <v>131</v>
      </c>
      <c r="C146" s="4" t="s">
        <v>12</v>
      </c>
      <c r="D146" s="12"/>
      <c r="E146" s="12"/>
      <c r="F146" s="12">
        <f>SUM(F95:F145)</f>
        <v>0</v>
      </c>
      <c r="G146" s="12"/>
      <c r="H146" s="12">
        <f>SUM(H95:H145)</f>
        <v>0</v>
      </c>
      <c r="I146" s="12"/>
      <c r="J146" s="12">
        <f>SUM(J95:J145)</f>
        <v>0</v>
      </c>
      <c r="K146" s="4" t="s">
        <v>12</v>
      </c>
      <c r="L146" s="3"/>
      <c r="M146" s="3"/>
    </row>
    <row r="147" spans="1:13" x14ac:dyDescent="0.25">
      <c r="A147" s="6" t="s">
        <v>12</v>
      </c>
      <c r="B147" s="6" t="s">
        <v>12</v>
      </c>
      <c r="C147" s="6" t="s">
        <v>12</v>
      </c>
      <c r="D147" s="15"/>
      <c r="E147" s="15"/>
      <c r="F147" s="15"/>
      <c r="G147" s="15"/>
      <c r="H147" s="15"/>
      <c r="I147" s="15">
        <f>E147+G147</f>
        <v>0</v>
      </c>
      <c r="J147" s="15">
        <f>F147+H147</f>
        <v>0</v>
      </c>
      <c r="K147" s="6" t="s">
        <v>12</v>
      </c>
      <c r="L147" s="3"/>
      <c r="M147" s="3"/>
    </row>
  </sheetData>
  <pageMargins left="0.7" right="0.7" top="0.78740157499999996" bottom="0.78740157499999996" header="0.3" footer="0.3"/>
  <pageSetup paperSize="9" scale="5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workbookViewId="0">
      <selection activeCell="B13" sqref="B13"/>
    </sheetView>
  </sheetViews>
  <sheetFormatPr defaultRowHeight="15" x14ac:dyDescent="0.25"/>
  <cols>
    <col min="1" max="1" width="27.5703125" style="1" bestFit="1" customWidth="1"/>
    <col min="2" max="2" width="61.570312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ht="16.5" x14ac:dyDescent="0.3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234</v>
      </c>
      <c r="C4" s="3"/>
    </row>
    <row r="5" spans="1:3" x14ac:dyDescent="0.25">
      <c r="A5" s="2" t="s">
        <v>7</v>
      </c>
      <c r="B5" s="5" t="s">
        <v>8</v>
      </c>
      <c r="C5" s="3"/>
    </row>
    <row r="6" spans="1:3" x14ac:dyDescent="0.25">
      <c r="A6" s="2" t="s">
        <v>9</v>
      </c>
      <c r="B6" s="5" t="s">
        <v>10</v>
      </c>
      <c r="C6" s="3"/>
    </row>
    <row r="7" spans="1:3" x14ac:dyDescent="0.25">
      <c r="A7" s="2" t="s">
        <v>11</v>
      </c>
      <c r="B7" s="5" t="s">
        <v>12</v>
      </c>
      <c r="C7" s="3"/>
    </row>
    <row r="8" spans="1:3" x14ac:dyDescent="0.25">
      <c r="A8" s="2" t="s">
        <v>13</v>
      </c>
      <c r="B8" s="5" t="s">
        <v>12</v>
      </c>
      <c r="C8" s="3"/>
    </row>
    <row r="9" spans="1:3" x14ac:dyDescent="0.25">
      <c r="A9" s="2" t="s">
        <v>14</v>
      </c>
      <c r="B9" s="5" t="s">
        <v>15</v>
      </c>
      <c r="C9" s="3"/>
    </row>
    <row r="10" spans="1:3" x14ac:dyDescent="0.25">
      <c r="A10" s="2" t="s">
        <v>16</v>
      </c>
      <c r="B10" s="5" t="s">
        <v>15</v>
      </c>
      <c r="C10" s="3"/>
    </row>
    <row r="11" spans="1:3" x14ac:dyDescent="0.25">
      <c r="A11" s="2" t="s">
        <v>17</v>
      </c>
      <c r="B11" s="5" t="s">
        <v>18</v>
      </c>
      <c r="C11" s="3"/>
    </row>
    <row r="12" spans="1:3" x14ac:dyDescent="0.25">
      <c r="A12" s="2" t="s">
        <v>19</v>
      </c>
      <c r="B12" s="5" t="s">
        <v>12</v>
      </c>
      <c r="C12" s="3"/>
    </row>
    <row r="13" spans="1:3" x14ac:dyDescent="0.25">
      <c r="A13" s="2" t="s">
        <v>20</v>
      </c>
      <c r="B13" s="5" t="s">
        <v>12</v>
      </c>
      <c r="C13" s="3"/>
    </row>
    <row r="14" spans="1:3" x14ac:dyDescent="0.25">
      <c r="A14" s="2" t="s">
        <v>21</v>
      </c>
      <c r="B14" s="5" t="s">
        <v>22</v>
      </c>
      <c r="C14" s="3"/>
    </row>
    <row r="15" spans="1:3" x14ac:dyDescent="0.25">
      <c r="A15" s="2" t="s">
        <v>12</v>
      </c>
      <c r="B15" s="6" t="s">
        <v>12</v>
      </c>
      <c r="C15" s="3"/>
    </row>
    <row r="16" spans="1:3" x14ac:dyDescent="0.25">
      <c r="A16" s="2" t="s">
        <v>23</v>
      </c>
      <c r="B16" s="7" t="s">
        <v>24</v>
      </c>
      <c r="C16" s="3"/>
    </row>
    <row r="17" spans="1:3" x14ac:dyDescent="0.25">
      <c r="A17" s="2" t="s">
        <v>25</v>
      </c>
      <c r="B17" s="7" t="s">
        <v>26</v>
      </c>
      <c r="C17" s="3"/>
    </row>
    <row r="18" spans="1:3" x14ac:dyDescent="0.25">
      <c r="A18" s="2" t="s">
        <v>27</v>
      </c>
      <c r="B18" s="7" t="s">
        <v>28</v>
      </c>
      <c r="C18" s="3"/>
    </row>
    <row r="19" spans="1:3" x14ac:dyDescent="0.25">
      <c r="A19" s="2" t="s">
        <v>29</v>
      </c>
      <c r="B19" s="7" t="s">
        <v>30</v>
      </c>
      <c r="C19" s="3"/>
    </row>
    <row r="20" spans="1:3" x14ac:dyDescent="0.25">
      <c r="A20" s="2" t="s">
        <v>31</v>
      </c>
      <c r="B20" s="7" t="s">
        <v>30</v>
      </c>
      <c r="C20" s="3"/>
    </row>
    <row r="21" spans="1:3" x14ac:dyDescent="0.25">
      <c r="A21" s="2" t="s">
        <v>32</v>
      </c>
      <c r="B21" s="7" t="s">
        <v>30</v>
      </c>
      <c r="C21" s="3"/>
    </row>
    <row r="22" spans="1:3" x14ac:dyDescent="0.25">
      <c r="A22" s="2" t="s">
        <v>33</v>
      </c>
      <c r="B22" s="7" t="s">
        <v>30</v>
      </c>
      <c r="C22" s="3"/>
    </row>
    <row r="23" spans="1:3" x14ac:dyDescent="0.25">
      <c r="A23" s="2" t="s">
        <v>34</v>
      </c>
      <c r="B23" s="7" t="s">
        <v>30</v>
      </c>
      <c r="C23" s="3"/>
    </row>
    <row r="24" spans="1:3" x14ac:dyDescent="0.25">
      <c r="A24" s="2" t="s">
        <v>35</v>
      </c>
      <c r="B24" s="7" t="s">
        <v>30</v>
      </c>
      <c r="C24" s="3"/>
    </row>
    <row r="25" spans="1:3" x14ac:dyDescent="0.25">
      <c r="A25" s="2" t="s">
        <v>36</v>
      </c>
      <c r="B25" s="7" t="s">
        <v>30</v>
      </c>
      <c r="C25" s="3"/>
    </row>
    <row r="26" spans="1:3" x14ac:dyDescent="0.25">
      <c r="A26" s="2" t="s">
        <v>37</v>
      </c>
      <c r="B26" s="7" t="s">
        <v>38</v>
      </c>
      <c r="C26" s="3"/>
    </row>
    <row r="27" spans="1:3" x14ac:dyDescent="0.25">
      <c r="A27" s="2" t="s">
        <v>39</v>
      </c>
      <c r="B27" s="7" t="s">
        <v>30</v>
      </c>
      <c r="C27" s="3"/>
    </row>
    <row r="28" spans="1:3" x14ac:dyDescent="0.25">
      <c r="A28" s="2" t="s">
        <v>40</v>
      </c>
      <c r="B28" s="7" t="s">
        <v>30</v>
      </c>
      <c r="C28" s="3"/>
    </row>
    <row r="29" spans="1:3" x14ac:dyDescent="0.25">
      <c r="A29" s="2" t="s">
        <v>41</v>
      </c>
      <c r="B29" s="7" t="s">
        <v>30</v>
      </c>
      <c r="C29" s="3"/>
    </row>
    <row r="30" spans="1:3" x14ac:dyDescent="0.25">
      <c r="A30" s="2" t="s">
        <v>42</v>
      </c>
      <c r="B30" s="7" t="s">
        <v>30</v>
      </c>
      <c r="C30" s="3"/>
    </row>
    <row r="31" spans="1:3" ht="24.75" x14ac:dyDescent="0.25">
      <c r="A31" s="8" t="s">
        <v>43</v>
      </c>
      <c r="B31" s="7" t="s">
        <v>44</v>
      </c>
      <c r="C31" s="3"/>
    </row>
    <row r="32" spans="1:3" x14ac:dyDescent="0.25">
      <c r="A32" s="2" t="s">
        <v>45</v>
      </c>
      <c r="B32" s="7" t="s">
        <v>46</v>
      </c>
      <c r="C32" s="3"/>
    </row>
    <row r="33" spans="1:3" x14ac:dyDescent="0.25">
      <c r="A33" s="2" t="s">
        <v>12</v>
      </c>
      <c r="B33" s="6" t="s">
        <v>12</v>
      </c>
      <c r="C33" s="3"/>
    </row>
    <row r="34" spans="1:3" x14ac:dyDescent="0.25">
      <c r="A34" s="1" t="s">
        <v>47</v>
      </c>
      <c r="B34" s="1">
        <v>5</v>
      </c>
    </row>
  </sheetData>
  <pageMargins left="0.7" right="0.7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Jindřich Hála</dc:creator>
  <cp:lastModifiedBy>Jindřich Hála</cp:lastModifiedBy>
  <cp:lastPrinted>2016-08-30T06:46:10Z</cp:lastPrinted>
  <dcterms:created xsi:type="dcterms:W3CDTF">2016-08-30T06:20:23Z</dcterms:created>
  <dcterms:modified xsi:type="dcterms:W3CDTF">2016-09-13T08:00:58Z</dcterms:modified>
</cp:coreProperties>
</file>