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tietz\Desktop\Strecha veznice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2 Pol'!$A$1:$W$165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55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8" i="12"/>
  <c r="I18" i="12"/>
  <c r="K18" i="12"/>
  <c r="M18" i="12"/>
  <c r="O18" i="12"/>
  <c r="Q18" i="12"/>
  <c r="V18" i="12"/>
  <c r="G20" i="12"/>
  <c r="M20" i="12" s="1"/>
  <c r="I20" i="12"/>
  <c r="K20" i="12"/>
  <c r="K8" i="12" s="1"/>
  <c r="O20" i="12"/>
  <c r="Q20" i="12"/>
  <c r="V20" i="12"/>
  <c r="V8" i="12" s="1"/>
  <c r="G28" i="12"/>
  <c r="M28" i="12" s="1"/>
  <c r="M27" i="12" s="1"/>
  <c r="I28" i="12"/>
  <c r="K28" i="12"/>
  <c r="K27" i="12" s="1"/>
  <c r="O28" i="12"/>
  <c r="O27" i="12" s="1"/>
  <c r="Q28" i="12"/>
  <c r="V28" i="12"/>
  <c r="V27" i="12" s="1"/>
  <c r="G30" i="12"/>
  <c r="I30" i="12"/>
  <c r="I27" i="12" s="1"/>
  <c r="K30" i="12"/>
  <c r="M30" i="12"/>
  <c r="O30" i="12"/>
  <c r="Q30" i="12"/>
  <c r="Q27" i="12" s="1"/>
  <c r="V30" i="12"/>
  <c r="G32" i="12"/>
  <c r="M32" i="12" s="1"/>
  <c r="I32" i="12"/>
  <c r="K32" i="12"/>
  <c r="O32" i="12"/>
  <c r="Q32" i="12"/>
  <c r="V32" i="12"/>
  <c r="I34" i="12"/>
  <c r="Q34" i="12"/>
  <c r="G35" i="12"/>
  <c r="M35" i="12" s="1"/>
  <c r="M34" i="12" s="1"/>
  <c r="I35" i="12"/>
  <c r="K35" i="12"/>
  <c r="K34" i="12" s="1"/>
  <c r="O35" i="12"/>
  <c r="O34" i="12" s="1"/>
  <c r="Q35" i="12"/>
  <c r="V35" i="12"/>
  <c r="V34" i="12" s="1"/>
  <c r="G37" i="12"/>
  <c r="G36" i="12" s="1"/>
  <c r="I37" i="12"/>
  <c r="K37" i="12"/>
  <c r="K36" i="12" s="1"/>
  <c r="O37" i="12"/>
  <c r="O36" i="12" s="1"/>
  <c r="Q37" i="12"/>
  <c r="V37" i="12"/>
  <c r="V36" i="12" s="1"/>
  <c r="G39" i="12"/>
  <c r="I39" i="12"/>
  <c r="K39" i="12"/>
  <c r="M39" i="12"/>
  <c r="O39" i="12"/>
  <c r="Q39" i="12"/>
  <c r="V39" i="12"/>
  <c r="G46" i="12"/>
  <c r="M46" i="12" s="1"/>
  <c r="I46" i="12"/>
  <c r="K46" i="12"/>
  <c r="O46" i="12"/>
  <c r="Q46" i="12"/>
  <c r="V46" i="12"/>
  <c r="G50" i="12"/>
  <c r="I50" i="12"/>
  <c r="I36" i="12" s="1"/>
  <c r="K50" i="12"/>
  <c r="M50" i="12"/>
  <c r="O50" i="12"/>
  <c r="Q50" i="12"/>
  <c r="Q36" i="12" s="1"/>
  <c r="V50" i="12"/>
  <c r="G51" i="12"/>
  <c r="M51" i="12" s="1"/>
  <c r="I51" i="12"/>
  <c r="K51" i="12"/>
  <c r="O51" i="12"/>
  <c r="Q51" i="12"/>
  <c r="V51" i="12"/>
  <c r="G54" i="12"/>
  <c r="I54" i="12"/>
  <c r="K54" i="12"/>
  <c r="M54" i="12"/>
  <c r="O54" i="12"/>
  <c r="Q54" i="12"/>
  <c r="V54" i="12"/>
  <c r="G56" i="12"/>
  <c r="M56" i="12" s="1"/>
  <c r="I56" i="12"/>
  <c r="K56" i="12"/>
  <c r="O56" i="12"/>
  <c r="Q56" i="12"/>
  <c r="V56" i="12"/>
  <c r="G58" i="12"/>
  <c r="I58" i="12"/>
  <c r="K58" i="12"/>
  <c r="M58" i="12"/>
  <c r="O58" i="12"/>
  <c r="Q58" i="12"/>
  <c r="V58" i="12"/>
  <c r="G61" i="12"/>
  <c r="M61" i="12" s="1"/>
  <c r="I61" i="12"/>
  <c r="K61" i="12"/>
  <c r="O61" i="12"/>
  <c r="Q61" i="12"/>
  <c r="V61" i="12"/>
  <c r="G64" i="12"/>
  <c r="I64" i="12"/>
  <c r="K64" i="12"/>
  <c r="M64" i="12"/>
  <c r="O64" i="12"/>
  <c r="Q64" i="12"/>
  <c r="V64" i="12"/>
  <c r="G69" i="12"/>
  <c r="M69" i="12" s="1"/>
  <c r="I69" i="12"/>
  <c r="K69" i="12"/>
  <c r="O69" i="12"/>
  <c r="Q69" i="12"/>
  <c r="V69" i="12"/>
  <c r="I74" i="12"/>
  <c r="Q74" i="12"/>
  <c r="G75" i="12"/>
  <c r="G74" i="12" s="1"/>
  <c r="I75" i="12"/>
  <c r="K75" i="12"/>
  <c r="K74" i="12" s="1"/>
  <c r="O75" i="12"/>
  <c r="O74" i="12" s="1"/>
  <c r="Q75" i="12"/>
  <c r="V75" i="12"/>
  <c r="V74" i="12" s="1"/>
  <c r="G77" i="12"/>
  <c r="M77" i="12" s="1"/>
  <c r="I77" i="12"/>
  <c r="K77" i="12"/>
  <c r="K76" i="12" s="1"/>
  <c r="O77" i="12"/>
  <c r="O76" i="12" s="1"/>
  <c r="Q77" i="12"/>
  <c r="V77" i="12"/>
  <c r="V76" i="12" s="1"/>
  <c r="G79" i="12"/>
  <c r="I79" i="12"/>
  <c r="I76" i="12" s="1"/>
  <c r="K79" i="12"/>
  <c r="M79" i="12"/>
  <c r="O79" i="12"/>
  <c r="Q79" i="12"/>
  <c r="Q76" i="12" s="1"/>
  <c r="V79" i="12"/>
  <c r="G81" i="12"/>
  <c r="M81" i="12" s="1"/>
  <c r="I81" i="12"/>
  <c r="K81" i="12"/>
  <c r="O81" i="12"/>
  <c r="Q81" i="12"/>
  <c r="V81" i="12"/>
  <c r="G82" i="12"/>
  <c r="I82" i="12"/>
  <c r="K82" i="12"/>
  <c r="M82" i="12"/>
  <c r="O82" i="12"/>
  <c r="Q82" i="12"/>
  <c r="V82" i="12"/>
  <c r="G86" i="12"/>
  <c r="M86" i="12" s="1"/>
  <c r="I86" i="12"/>
  <c r="K86" i="12"/>
  <c r="O86" i="12"/>
  <c r="Q86" i="12"/>
  <c r="V86" i="12"/>
  <c r="G88" i="12"/>
  <c r="I88" i="12"/>
  <c r="K88" i="12"/>
  <c r="M88" i="12"/>
  <c r="O88" i="12"/>
  <c r="Q88" i="12"/>
  <c r="V88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I94" i="12"/>
  <c r="Q94" i="12"/>
  <c r="G95" i="12"/>
  <c r="G94" i="12" s="1"/>
  <c r="I95" i="12"/>
  <c r="K95" i="12"/>
  <c r="K94" i="12" s="1"/>
  <c r="O95" i="12"/>
  <c r="O94" i="12" s="1"/>
  <c r="Q95" i="12"/>
  <c r="V95" i="12"/>
  <c r="V94" i="12" s="1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9" i="12"/>
  <c r="G98" i="12" s="1"/>
  <c r="I99" i="12"/>
  <c r="K99" i="12"/>
  <c r="K98" i="12" s="1"/>
  <c r="O99" i="12"/>
  <c r="O98" i="12" s="1"/>
  <c r="Q99" i="12"/>
  <c r="V99" i="12"/>
  <c r="V98" i="12" s="1"/>
  <c r="G101" i="12"/>
  <c r="I101" i="12"/>
  <c r="K101" i="12"/>
  <c r="M101" i="12"/>
  <c r="O101" i="12"/>
  <c r="Q101" i="12"/>
  <c r="V101" i="12"/>
  <c r="G104" i="12"/>
  <c r="M104" i="12" s="1"/>
  <c r="I104" i="12"/>
  <c r="K104" i="12"/>
  <c r="O104" i="12"/>
  <c r="Q104" i="12"/>
  <c r="V104" i="12"/>
  <c r="G106" i="12"/>
  <c r="I106" i="12"/>
  <c r="I98" i="12" s="1"/>
  <c r="K106" i="12"/>
  <c r="M106" i="12"/>
  <c r="O106" i="12"/>
  <c r="Q106" i="12"/>
  <c r="Q98" i="12" s="1"/>
  <c r="V106" i="12"/>
  <c r="G108" i="12"/>
  <c r="M108" i="12" s="1"/>
  <c r="I108" i="12"/>
  <c r="K108" i="12"/>
  <c r="O108" i="12"/>
  <c r="Q108" i="12"/>
  <c r="V108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Q113" i="12"/>
  <c r="V113" i="12"/>
  <c r="G119" i="12"/>
  <c r="M119" i="12" s="1"/>
  <c r="I119" i="12"/>
  <c r="K119" i="12"/>
  <c r="O119" i="12"/>
  <c r="Q119" i="12"/>
  <c r="V119" i="12"/>
  <c r="G121" i="12"/>
  <c r="I121" i="12"/>
  <c r="I120" i="12" s="1"/>
  <c r="K121" i="12"/>
  <c r="M121" i="12"/>
  <c r="O121" i="12"/>
  <c r="Q121" i="12"/>
  <c r="Q120" i="12" s="1"/>
  <c r="V121" i="12"/>
  <c r="G122" i="12"/>
  <c r="G120" i="12" s="1"/>
  <c r="I122" i="12"/>
  <c r="K122" i="12"/>
  <c r="O122" i="12"/>
  <c r="O120" i="12" s="1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K120" i="12" s="1"/>
  <c r="O124" i="12"/>
  <c r="Q124" i="12"/>
  <c r="V124" i="12"/>
  <c r="V120" i="12" s="1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M128" i="12" s="1"/>
  <c r="I128" i="12"/>
  <c r="K128" i="12"/>
  <c r="O128" i="12"/>
  <c r="Q128" i="12"/>
  <c r="V128" i="12"/>
  <c r="G130" i="12"/>
  <c r="M130" i="12" s="1"/>
  <c r="M129" i="12" s="1"/>
  <c r="I130" i="12"/>
  <c r="K130" i="12"/>
  <c r="K129" i="12" s="1"/>
  <c r="O130" i="12"/>
  <c r="O129" i="12" s="1"/>
  <c r="Q130" i="12"/>
  <c r="V130" i="12"/>
  <c r="V129" i="12" s="1"/>
  <c r="G131" i="12"/>
  <c r="I131" i="12"/>
  <c r="I129" i="12" s="1"/>
  <c r="K131" i="12"/>
  <c r="M131" i="12"/>
  <c r="O131" i="12"/>
  <c r="Q131" i="12"/>
  <c r="Q129" i="12" s="1"/>
  <c r="V131" i="12"/>
  <c r="G133" i="12"/>
  <c r="I133" i="12"/>
  <c r="I132" i="12" s="1"/>
  <c r="K133" i="12"/>
  <c r="M133" i="12"/>
  <c r="O133" i="12"/>
  <c r="Q133" i="12"/>
  <c r="Q132" i="12" s="1"/>
  <c r="V133" i="12"/>
  <c r="G134" i="12"/>
  <c r="G132" i="12" s="1"/>
  <c r="I134" i="12"/>
  <c r="K134" i="12"/>
  <c r="O134" i="12"/>
  <c r="O132" i="12" s="1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K132" i="12" s="1"/>
  <c r="O136" i="12"/>
  <c r="Q136" i="12"/>
  <c r="V136" i="12"/>
  <c r="V132" i="12" s="1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I141" i="12"/>
  <c r="K141" i="12"/>
  <c r="M141" i="12"/>
  <c r="O141" i="12"/>
  <c r="Q141" i="12"/>
  <c r="V141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K143" i="12" s="1"/>
  <c r="O144" i="12"/>
  <c r="Q144" i="12"/>
  <c r="V144" i="12"/>
  <c r="V143" i="12" s="1"/>
  <c r="G145" i="12"/>
  <c r="I145" i="12"/>
  <c r="K145" i="12"/>
  <c r="M145" i="12"/>
  <c r="O145" i="12"/>
  <c r="Q145" i="12"/>
  <c r="V145" i="12"/>
  <c r="G146" i="12"/>
  <c r="G143" i="12" s="1"/>
  <c r="I146" i="12"/>
  <c r="K146" i="12"/>
  <c r="O146" i="12"/>
  <c r="O143" i="12" s="1"/>
  <c r="Q146" i="12"/>
  <c r="V146" i="12"/>
  <c r="G147" i="12"/>
  <c r="M147" i="12" s="1"/>
  <c r="I147" i="12"/>
  <c r="I143" i="12" s="1"/>
  <c r="K147" i="12"/>
  <c r="O147" i="12"/>
  <c r="Q147" i="12"/>
  <c r="Q143" i="12" s="1"/>
  <c r="V147" i="12"/>
  <c r="G148" i="12"/>
  <c r="M148" i="12" s="1"/>
  <c r="I148" i="12"/>
  <c r="K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I153" i="12"/>
  <c r="K153" i="12"/>
  <c r="M153" i="12"/>
  <c r="O153" i="12"/>
  <c r="Q153" i="12"/>
  <c r="V153" i="12"/>
  <c r="AE155" i="12"/>
  <c r="I20" i="1"/>
  <c r="I19" i="1"/>
  <c r="I18" i="1"/>
  <c r="I17" i="1"/>
  <c r="I16" i="1"/>
  <c r="I61" i="1"/>
  <c r="J59" i="1" s="1"/>
  <c r="F42" i="1"/>
  <c r="G23" i="1" s="1"/>
  <c r="G42" i="1"/>
  <c r="G25" i="1" s="1"/>
  <c r="A25" i="1" s="1"/>
  <c r="A26" i="1" s="1"/>
  <c r="G26" i="1" s="1"/>
  <c r="H42" i="1"/>
  <c r="H41" i="1"/>
  <c r="I41" i="1" s="1"/>
  <c r="H40" i="1"/>
  <c r="I40" i="1" s="1"/>
  <c r="H39" i="1"/>
  <c r="I39" i="1" s="1"/>
  <c r="I42" i="1" s="1"/>
  <c r="J58" i="1" l="1"/>
  <c r="J50" i="1"/>
  <c r="J56" i="1"/>
  <c r="J54" i="1"/>
  <c r="J52" i="1"/>
  <c r="J60" i="1"/>
  <c r="J49" i="1"/>
  <c r="J51" i="1"/>
  <c r="J53" i="1"/>
  <c r="J55" i="1"/>
  <c r="J57" i="1"/>
  <c r="A23" i="1"/>
  <c r="A24" i="1" s="1"/>
  <c r="G24" i="1" s="1"/>
  <c r="A27" i="1" s="1"/>
  <c r="A29" i="1" s="1"/>
  <c r="G29" i="1" s="1"/>
  <c r="G27" i="1" s="1"/>
  <c r="G28" i="1"/>
  <c r="M132" i="12"/>
  <c r="M76" i="12"/>
  <c r="M146" i="12"/>
  <c r="M143" i="12" s="1"/>
  <c r="AF155" i="12"/>
  <c r="G129" i="12"/>
  <c r="M99" i="12"/>
  <c r="M98" i="12" s="1"/>
  <c r="M95" i="12"/>
  <c r="M94" i="12" s="1"/>
  <c r="G76" i="12"/>
  <c r="M75" i="12"/>
  <c r="M74" i="12" s="1"/>
  <c r="M37" i="12"/>
  <c r="M36" i="12" s="1"/>
  <c r="G34" i="12"/>
  <c r="G27" i="12"/>
  <c r="M134" i="12"/>
  <c r="M122" i="12"/>
  <c r="M120" i="12" s="1"/>
  <c r="M11" i="12"/>
  <c r="M8" i="12" s="1"/>
  <c r="J40" i="1"/>
  <c r="J41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  <c r="J61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<sst xmlns="http://schemas.openxmlformats.org/spreadsheetml/2006/main" count="754" uniqueCount="325">
  <si>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</si>
  <si>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</si>
  <si>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</si>
  <si>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</si>
  <si>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</si>
  <si>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</si>
  <si>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</si>
  <si>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</si>
  <si>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</si>
  <si>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</si>
  <si>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</si>
  <si>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</si>
  <si>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</si>
  <si>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</si>
  <si>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</si>
  <si>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</si>
  <si>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</si>
  <si>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</si>
  <si>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</si>
  <si>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</si>
  <si>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</si>
  <si>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</si>
  <si>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</si>
  <si>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</si>
  <si>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</si>
  <si>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</si>
  <si>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</si>
  <si>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</si>
  <si>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</si>
  <si>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</si>
  <si>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</si>
  <si>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</si>
  <si>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</si>
  <si>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</si>
  <si>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</si>
  <si>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</si>
  <si>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</si>
  <si>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</si>
  <si>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</si>
  <si>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</si>
  <si>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</si>
  <si>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</si>
  <si>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</si>
  <si>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</si>
  <si>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rozpočet II. Etapa</t>
  </si>
  <si>
    <t>1</t>
  </si>
  <si>
    <t>Oprava střechy</t>
  </si>
  <si>
    <t>Objekt:</t>
  </si>
  <si>
    <t>Rozpočet:</t>
  </si>
  <si>
    <t>017</t>
  </si>
  <si>
    <t>Ostrava - Oprava plochých střech</t>
  </si>
  <si>
    <t>Stavba</t>
  </si>
  <si>
    <t>Celkem za stavbu</t>
  </si>
  <si>
    <t>CZK</t>
  </si>
  <si>
    <t>Rekapitulace dílů</t>
  </si>
  <si>
    <t>Typ dílu</t>
  </si>
  <si>
    <t>62</t>
  </si>
  <si>
    <t>Úpravy povrchů vnější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</si>
  <si>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</si>
  <si>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</si>
  <si>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</si>
  <si>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</si>
  <si>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</si>
  <si>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</si>
  <si>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</si>
  <si>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</si>
  <si>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</si>
  <si>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Povlakové krytiny</t>
  </si>
  <si>
    <t>721</t>
  </si>
  <si>
    <t>Vnitřní kanalizace</t>
  </si>
  <si>
    <t>764</t>
  </si>
  <si>
    <t>Konstrukce klempířské</t>
  </si>
  <si>
    <t>767</t>
  </si>
  <si>
    <t>Konstrukce zámečnické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</si>
  <si>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</si>
  <si>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</si>
  <si>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</si>
  <si>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</si>
  <si>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</si>
  <si>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</si>
  <si>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</si>
  <si>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</si>
  <si>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</si>
  <si>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</si>
  <si>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</si>
  <si>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</si>
  <si>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</si>
  <si>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</si>
  <si>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</si>
  <si>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</si>
  <si>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</si>
  <si>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</si>
  <si>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</si>
  <si>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</si>
  <si>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</si>
  <si>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</si>
  <si>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</si>
  <si>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</si>
  <si>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</si>
  <si>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</si>
  <si>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</si>
  <si>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</si>
  <si>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</si>
  <si>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</si>
  <si>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</si>
  <si>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</si>
  <si>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</si>
  <si>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622412313RT2</t>
  </si>
  <si>
    <t xml:space="preserve">Nátěr stěn vnějších, slož.1-2 </t>
  </si>
  <si>
    <t>m2</t>
  </si>
  <si>
    <t>RTS 17/ I</t>
  </si>
  <si>
    <t>POL1_</t>
  </si>
  <si>
    <t>Položka pořadí 3 : 37,84000</t>
  </si>
  <si>
    <t>VV</t>
  </si>
  <si>
    <t>622454511R00</t>
  </si>
  <si>
    <t>Oprava vnějších omítek cement.,hladkých do 50 %</t>
  </si>
  <si>
    <t>S6 : (3,6+,6+3,6+,6)*,8</t>
  </si>
  <si>
    <t>(2,5+,6+2,5+,6)*,8</t>
  </si>
  <si>
    <t>(2,25+,6+2,25+,6)*,8</t>
  </si>
  <si>
    <t>(,45+,45+,45+,45)*,8</t>
  </si>
  <si>
    <t>S5 : (,9+,9+,9+,9)*,8</t>
  </si>
  <si>
    <t>S4 : (,45+,45+,45+,45)*,8*12</t>
  </si>
  <si>
    <t>622481211RU1</t>
  </si>
  <si>
    <t xml:space="preserve">Montáž výztužné sítě (perlinky) do stěrky-stěny, včetně výztužné sítě a stěrkového tmelu </t>
  </si>
  <si>
    <t>Položka pořadí 2 : 37,84000</t>
  </si>
  <si>
    <t>632477123R00</t>
  </si>
  <si>
    <t>Reprofil.polymercement.maltou,tl.do10 mm+penetrace</t>
  </si>
  <si>
    <t>S6 : (3,6*,6)</t>
  </si>
  <si>
    <t>(2,5*,6)</t>
  </si>
  <si>
    <t>(2,25*,6)</t>
  </si>
  <si>
    <t>(,45*,45)</t>
  </si>
  <si>
    <t>S5 : (,9*,9)</t>
  </si>
  <si>
    <t>S4 : (,45*,45)*12</t>
  </si>
  <si>
    <t>578131111R00</t>
  </si>
  <si>
    <t>Litý asfalt tl. 3 cm</t>
  </si>
  <si>
    <t>S4 : 277</t>
  </si>
  <si>
    <t>631312121R00</t>
  </si>
  <si>
    <t>Doplnění mazanin betonem, do tl. 8 cm</t>
  </si>
  <si>
    <t>m3</t>
  </si>
  <si>
    <t>S4 : 277*,05</t>
  </si>
  <si>
    <t>712391171RZ1</t>
  </si>
  <si>
    <t xml:space="preserve">Povlaková krytina střech do 10°, podklad. textilie, 1 vrstva - včetně dodávky textilie </t>
  </si>
  <si>
    <t>Položka pořadí 5 : 277,00000</t>
  </si>
  <si>
    <t>95000001</t>
  </si>
  <si>
    <t>Záchytný systém proti pádu osob, kompletní provedení vč. návrhu spec. firmou</t>
  </si>
  <si>
    <t>soubor</t>
  </si>
  <si>
    <t>Vlastní</t>
  </si>
  <si>
    <t>Kalkul</t>
  </si>
  <si>
    <t>113108305R00</t>
  </si>
  <si>
    <t>Odstranění podkladu pl.do 50 m2, živice do tl. 5 cm</t>
  </si>
  <si>
    <t>962032641R00</t>
  </si>
  <si>
    <t>Bourání zdiva komínového z cihel na MC</t>
  </si>
  <si>
    <t>S6 : ,4*,6*,9</t>
  </si>
  <si>
    <t>,4*,4*,9*2</t>
  </si>
  <si>
    <t>S5 : ,3*,45*,9</t>
  </si>
  <si>
    <t>,45*,45*,9*2</t>
  </si>
  <si>
    <t>,45*1,7*,9</t>
  </si>
  <si>
    <t>S7 : ,45*,45*,9*4</t>
  </si>
  <si>
    <t>712300831RT1</t>
  </si>
  <si>
    <t>Odstranění povlakové krytiny střech do 10° 1vrstvé, z ploch jednotlivě do 10 m2</t>
  </si>
  <si>
    <t>S5 : 210</t>
  </si>
  <si>
    <t>S6 : 226</t>
  </si>
  <si>
    <t>S7 : 205</t>
  </si>
  <si>
    <t>721210823R00</t>
  </si>
  <si>
    <t>Demontáž střešní vpusti DN 125</t>
  </si>
  <si>
    <t>kus</t>
  </si>
  <si>
    <t>764334850R00</t>
  </si>
  <si>
    <t>Demontáž lemování,rš 200 mm</t>
  </si>
  <si>
    <t>m</t>
  </si>
  <si>
    <t>K3 : 63</t>
  </si>
  <si>
    <t>K8 : 36,6</t>
  </si>
  <si>
    <t>764345831R00</t>
  </si>
  <si>
    <t>Demontáž ventilačních nástavců D do 150 mm, do 30°</t>
  </si>
  <si>
    <t>K4 : 15</t>
  </si>
  <si>
    <t>764352810R00</t>
  </si>
  <si>
    <t>Demontáž žlabů půlkruh. rovných, rš 330 mm, do 30°</t>
  </si>
  <si>
    <t>K6 : 6,15</t>
  </si>
  <si>
    <t>764430840R00</t>
  </si>
  <si>
    <t>Demontáž oplechování zdí,rš od 330 do 500 mm</t>
  </si>
  <si>
    <t>K1 : 167</t>
  </si>
  <si>
    <t>K2 : 16</t>
  </si>
  <si>
    <t>764454801R00</t>
  </si>
  <si>
    <t>Demontáž odpadních trub kruhových,D 75 a 100 mm</t>
  </si>
  <si>
    <t>K7 : 3,8</t>
  </si>
  <si>
    <t>K9 : ,6</t>
  </si>
  <si>
    <t>767996801R00</t>
  </si>
  <si>
    <t>Demontáž atypických ocelových konstr. do 50 kg</t>
  </si>
  <si>
    <t>kg</t>
  </si>
  <si>
    <t>S4 : 20*6</t>
  </si>
  <si>
    <t>S5 : 15</t>
  </si>
  <si>
    <t>17</t>
  </si>
  <si>
    <t>30</t>
  </si>
  <si>
    <t>767996803R00</t>
  </si>
  <si>
    <t>Demontáž atypických ocelových konstr. do 250 kg</t>
  </si>
  <si>
    <t>Z3 : 245</t>
  </si>
  <si>
    <t>Z4 : 22,6*10</t>
  </si>
  <si>
    <t>Z5 : 4,5*10</t>
  </si>
  <si>
    <t>Z6 : 15*10</t>
  </si>
  <si>
    <t>999281111R00</t>
  </si>
  <si>
    <t>Přesun hmot pro opravy a údržbu do výšky 25 m</t>
  </si>
  <si>
    <t>t</t>
  </si>
  <si>
    <t>POL7_</t>
  </si>
  <si>
    <t>712311101RZ1</t>
  </si>
  <si>
    <t>Povlaková krytina střech do 10°, za studena ALP, 1 x nátěr - včetně dodávky ALP</t>
  </si>
  <si>
    <t>Položka pořadí 24 : 641,00000</t>
  </si>
  <si>
    <t>712341559RV1</t>
  </si>
  <si>
    <t>Povlaková krytina střech do 10°, NAIP přitavením, 1 vrstva - včetně dodávky</t>
  </si>
  <si>
    <t>712348105RT3</t>
  </si>
  <si>
    <t>Prostup parozábranou s manžetou z afaltového pásu, průměr prostupu 110 mm</t>
  </si>
  <si>
    <t>712373111RS1</t>
  </si>
  <si>
    <t>Krytina střech do 10° fólie, 6 kotev/m2, na beton, tl. izolace do 160 mm, fólie ve specifikaci</t>
  </si>
  <si>
    <t>712378101RT3</t>
  </si>
  <si>
    <t>Komínek odvětrání kanalizace s manžetou z PVC, pro DN 110 mm</t>
  </si>
  <si>
    <t>K4 : (8+3+4)</t>
  </si>
  <si>
    <t>721273200RT3</t>
  </si>
  <si>
    <t>283220012R</t>
  </si>
  <si>
    <t>Fólie izolační tl. 1,5 mm š. 1600 mm, PVC-P s PES výztuží, šedá</t>
  </si>
  <si>
    <t>SPCM</t>
  </si>
  <si>
    <t>POL3_</t>
  </si>
  <si>
    <t>Položka pořadí 24 : 641,00000*1,1</t>
  </si>
  <si>
    <t>998712203R00</t>
  </si>
  <si>
    <t>Přesun hmot pro povlakové krytiny, výšky do 24 m</t>
  </si>
  <si>
    <t>721234111RT2</t>
  </si>
  <si>
    <t>721234143RT3</t>
  </si>
  <si>
    <t>998721203R00</t>
  </si>
  <si>
    <t>Přesun hmot pro vnitřní kanalizaci, výšky do 24 m</t>
  </si>
  <si>
    <t>764918231R00</t>
  </si>
  <si>
    <t>Z+M okapů z lak.pl. živič. fól.krytina, rš 250 mm</t>
  </si>
  <si>
    <t>764918331R00</t>
  </si>
  <si>
    <t>Z+M.lemov.z lak.plech.na plochých střech. rš 200</t>
  </si>
  <si>
    <t>K8 : (20+3+13,6)</t>
  </si>
  <si>
    <t>764928302R00</t>
  </si>
  <si>
    <t>Z+M oplechování zdí z plechu, rš 300 mm</t>
  </si>
  <si>
    <t>K1 : (49+67+51)</t>
  </si>
  <si>
    <t>764928304R00</t>
  </si>
  <si>
    <t>Z+M oplechování zdí z plechu, rš 500 mm</t>
  </si>
  <si>
    <t>K2 : (13+3)</t>
  </si>
  <si>
    <t>764908106R00</t>
  </si>
  <si>
    <t>Žlab podokapní půlkruhový R,velikost 190 mm</t>
  </si>
  <si>
    <t>764908109R00</t>
  </si>
  <si>
    <t>Odpadní trouby kruhové SROR, D 100 mm</t>
  </si>
  <si>
    <t>K8 : ,6</t>
  </si>
  <si>
    <t>13851068R</t>
  </si>
  <si>
    <t>Tabule plechová FOP/PLX tl.0,6mm 670x2000</t>
  </si>
  <si>
    <t>K6 : 6,15*,25*1,1</t>
  </si>
  <si>
    <t>K3 : 63*,2*1,1</t>
  </si>
  <si>
    <t>K8 : (20+3+13,6)*,2*1,1</t>
  </si>
  <si>
    <t>K1 : (49+67+51)*,3*1,1</t>
  </si>
  <si>
    <t>K2 : (13+3)*,5*1,1</t>
  </si>
  <si>
    <t>998764203R00</t>
  </si>
  <si>
    <t>Přesun hmot pro klempířské konstr., výšky do 24 m</t>
  </si>
  <si>
    <t>76700001</t>
  </si>
  <si>
    <t>S3 - Stáv. ochranná ocel. konstr. nad prostorem pro vycházky, očištění, odrezivění, nátěr, cca 330m2, viz výkres II-102</t>
  </si>
  <si>
    <t>76700002</t>
  </si>
  <si>
    <t>S4 - Stávající lavičky v prostoru pro vycházky, očištění, odrezivění, nátěr, zpětná montáž</t>
  </si>
  <si>
    <t xml:space="preserve">ks    </t>
  </si>
  <si>
    <t>76700003</t>
  </si>
  <si>
    <t>S5 - Stávající ocel. dveře v ocel. zárubních, očištění, odrezivění, nátěr</t>
  </si>
  <si>
    <t>76700004</t>
  </si>
  <si>
    <t>Z3 - Nová pochůzí lávka uložena na původní nosnou konstr., viz výpis výrobků</t>
  </si>
  <si>
    <t>76700005</t>
  </si>
  <si>
    <t>Z4 - Nová bezpečnostní zábrana, viz výpis výrobků</t>
  </si>
  <si>
    <t xml:space="preserve">m     </t>
  </si>
  <si>
    <t>76700006</t>
  </si>
  <si>
    <t>Z5 - Nová bezpečnostní zábrana, viz výpis výrobků</t>
  </si>
  <si>
    <t>76700007</t>
  </si>
  <si>
    <t>Z6 - Nová bezpečnostní zábrana, viz výpis výrobků</t>
  </si>
  <si>
    <t>998767203R00</t>
  </si>
  <si>
    <t>Přesun hmot pro zámečnické konstr., výšky do 24 m</t>
  </si>
  <si>
    <t>M2100001</t>
  </si>
  <si>
    <t>Demontáž a zpětná montáž bezpečnostních kamer</t>
  </si>
  <si>
    <t>M2100002</t>
  </si>
  <si>
    <t>Demontáž a zpětná montáž hromosvodu</t>
  </si>
  <si>
    <t>979990107R00</t>
  </si>
  <si>
    <t>Poplatek za skládku suti - směs betonu,cihel,dřeva</t>
  </si>
  <si>
    <t>979990113R00</t>
  </si>
  <si>
    <t>Poplatek za skládku suti - asfalt</t>
  </si>
  <si>
    <t>979990122R00</t>
  </si>
  <si>
    <t>Poplatek za skládku suti - PVC střešní krytina</t>
  </si>
  <si>
    <t>979087112R00</t>
  </si>
  <si>
    <t>Nakládání suti na dopravní prostředky</t>
  </si>
  <si>
    <t>POL8_</t>
  </si>
  <si>
    <t>979011211R00</t>
  </si>
  <si>
    <t>Svislá doprava suti a vybour. hmot za 2.NP nošením</t>
  </si>
  <si>
    <t>979011219R00</t>
  </si>
  <si>
    <t>Přípl.k svislé dopr.suti za každé další NP nošením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</si>
  <si>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</si>
  <si>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</si>
  <si>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</si>
  <si>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</si>
  <si>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</si>
  <si>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</si>
  <si>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</si>
  <si>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</si>
  <si>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005121010R</t>
  </si>
  <si>
    <t>Vybudování zařízení staveniště</t>
  </si>
  <si>
    <t>Soubor</t>
  </si>
  <si>
    <t>Indiv</t>
  </si>
  <si>
    <t>POL99_2</t>
  </si>
  <si>
    <t>005121011R</t>
  </si>
  <si>
    <t>Vybudování zařízení staveniště pro JKSO 801 až 803</t>
  </si>
  <si>
    <t>005121020R</t>
  </si>
  <si>
    <t xml:space="preserve">Provoz zařízení staveniště </t>
  </si>
  <si>
    <t>005121030R</t>
  </si>
  <si>
    <t>Odstranění zařízení staveniště</t>
  </si>
  <si>
    <t>005122 R</t>
  </si>
  <si>
    <t>Provozní vlivy</t>
  </si>
  <si>
    <t>POL99_1</t>
  </si>
  <si>
    <t>005122010R</t>
  </si>
  <si>
    <t xml:space="preserve">Provoz objednatele </t>
  </si>
  <si>
    <t>005124010R</t>
  </si>
  <si>
    <t>Koordinační činnost</t>
  </si>
  <si>
    <t>005211040R</t>
  </si>
  <si>
    <t xml:space="preserve">Užívání veřejných ploch a prostranství  </t>
  </si>
  <si>
    <t>00523  R</t>
  </si>
  <si>
    <t>Zkoušky a revize</t>
  </si>
  <si>
    <t>005241010R</t>
  </si>
  <si>
    <t xml:space="preserve">Dokumentace skutečného provedení </t>
  </si>
  <si>
    <t>SUM</t>
  </si>
  <si>
    <t>Poznámky uchazeče k zadání</t>
  </si>
  <si>
    <t>POPUZIV</t>
  </si>
  <si>
    <t>END</t>
  </si>
  <si>
    <t>Souprava ventilační střešní HL, souprava větrací hlavice D 110 mm</t>
  </si>
  <si>
    <t>Vtok střešní pro pochůznou střechu, živičný pás, nerez mřížka D 160 mm</t>
  </si>
  <si>
    <t>Vtok střešní pro plochou střechu, HL 63P/ s PVC izolační přirubou, D 75,110,125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</si>
</sst>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opLeftCell="B1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49</v>
      </c>
      <c r="E2" s="227" t="s">
        <v>50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526</v>
      </c>
      <c r="B4" s="85" t="s">
        <v>48</v>
      </c>
      <c r="C4" s="86"/>
      <c r="D4" s="87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SUMIF(F49:F60,A16,I49:I60)+SUMIF(F49:F60,"PSU",I49:I60)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>
        <f>SUMIF(F49:F60,A17,I49:I60)</f>
        <v>0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SUMIF(F49:F60,A18,I49:I60)</f>
        <v>0</v>
      </c>
      <c r="J18" s="211"/>
    </row>
    <row r="19" spans="1:10" ht="23.25" customHeight="1" x14ac:dyDescent="0.2">
      <c r="A19" s="141" t="s">
        <v>79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SUMIF(F49:F60,A19,I49:I60)</f>
        <v>0</v>
      </c>
      <c r="J19" s="211"/>
    </row>
    <row r="20" spans="1:10" ht="23.25" customHeight="1" x14ac:dyDescent="0.2">
      <c r="A20" s="141" t="s">
        <v>80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SUMIF(F49:F60,A20,I49:I60)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>
        <f>SUM(I16:J20)</f>
        <v>0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/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51</v>
      </c>
      <c r="C39" s="197"/>
      <c r="D39" s="198"/>
      <c r="E39" s="198"/>
      <c r="F39" s="105">
        <f>'1 2 Pol'!AE155</f>
        <v>0</v>
      </c>
      <c r="G39" s="106">
        <f>'1 2 Pol'!AF155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'1 2 Pol'!AE155</f>
        <v>0</v>
      </c>
      <c r="G40" s="111">
        <f>'1 2 Pol'!AF155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'1 2 Pol'!AE155</f>
        <v>0</v>
      </c>
      <c r="G41" s="107">
        <f>'1 2 Pol'!AF155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52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54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55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56</v>
      </c>
      <c r="C49" s="195" t="s">
        <v>57</v>
      </c>
      <c r="D49" s="196"/>
      <c r="E49" s="196"/>
      <c r="F49" s="137" t="s">
        <v>26</v>
      </c>
      <c r="G49" s="138"/>
      <c r="H49" s="138"/>
      <c r="I49" s="138">
        <f>'1 2 Pol'!G8</f>
        <v>0</v>
      </c>
      <c r="J49" s="135" t="str">
        <f>IF(I61=0,"",I49/I61*100)</f>
        <v/>
      </c>
    </row>
    <row r="50" spans="1:10" ht="25.5" customHeight="1" x14ac:dyDescent="0.2">
      <c r="A50" s="127"/>
      <c r="B50" s="132" t="s">
        <v>58</v>
      </c>
      <c r="C50" s="195" t="s">
        <v>59</v>
      </c>
      <c r="D50" s="196"/>
      <c r="E50" s="196"/>
      <c r="F50" s="137" t="s">
        <v>26</v>
      </c>
      <c r="G50" s="138"/>
      <c r="H50" s="138"/>
      <c r="I50" s="138">
        <f>'1 2 Pol'!G27</f>
        <v>0</v>
      </c>
      <c r="J50" s="135" t="str">
        <f>IF(I61=0,"",I50/I61*100)</f>
        <v/>
      </c>
    </row>
    <row r="51" spans="1:10" ht="25.5" customHeight="1" x14ac:dyDescent="0.2">
      <c r="A51" s="127"/>
      <c r="B51" s="132" t="s">
        <v>60</v>
      </c>
      <c r="C51" s="195" t="s">
        <v>61</v>
      </c>
      <c r="D51" s="196"/>
      <c r="E51" s="196"/>
      <c r="F51" s="137" t="s">
        <v>26</v>
      </c>
      <c r="G51" s="138"/>
      <c r="H51" s="138"/>
      <c r="I51" s="138">
        <f>'1 2 Pol'!G34</f>
        <v>0</v>
      </c>
      <c r="J51" s="135" t="str">
        <f>IF(I61=0,"",I51/I61*100)</f>
        <v/>
      </c>
    </row>
    <row r="52" spans="1:10" ht="25.5" customHeight="1" x14ac:dyDescent="0.2">
      <c r="A52" s="127"/>
      <c r="B52" s="132" t="s">
        <v>62</v>
      </c>
      <c r="C52" s="195" t="s">
        <v>63</v>
      </c>
      <c r="D52" s="196"/>
      <c r="E52" s="196"/>
      <c r="F52" s="137" t="s">
        <v>26</v>
      </c>
      <c r="G52" s="138"/>
      <c r="H52" s="138"/>
      <c r="I52" s="138">
        <f>'1 2 Pol'!G36</f>
        <v>0</v>
      </c>
      <c r="J52" s="135" t="str">
        <f>IF(I61=0,"",I52/I61*100)</f>
        <v/>
      </c>
    </row>
    <row r="53" spans="1:10" ht="25.5" customHeight="1" x14ac:dyDescent="0.2">
      <c r="A53" s="127"/>
      <c r="B53" s="132" t="s">
        <v>64</v>
      </c>
      <c r="C53" s="195" t="s">
        <v>65</v>
      </c>
      <c r="D53" s="196"/>
      <c r="E53" s="196"/>
      <c r="F53" s="137" t="s">
        <v>26</v>
      </c>
      <c r="G53" s="138"/>
      <c r="H53" s="138"/>
      <c r="I53" s="138">
        <f>'1 2 Pol'!G74</f>
        <v>0</v>
      </c>
      <c r="J53" s="135" t="str">
        <f>IF(I61=0,"",I53/I61*100)</f>
        <v/>
      </c>
    </row>
    <row r="54" spans="1:10" ht="25.5" customHeight="1" x14ac:dyDescent="0.2">
      <c r="A54" s="127"/>
      <c r="B54" s="132" t="s">
        <v>66</v>
      </c>
      <c r="C54" s="195" t="s">
        <v>67</v>
      </c>
      <c r="D54" s="196"/>
      <c r="E54" s="196"/>
      <c r="F54" s="137" t="s">
        <v>27</v>
      </c>
      <c r="G54" s="138"/>
      <c r="H54" s="138"/>
      <c r="I54" s="138">
        <f>'1 2 Pol'!G76</f>
        <v>0</v>
      </c>
      <c r="J54" s="135" t="str">
        <f>IF(I61=0,"",I54/I61*100)</f>
        <v/>
      </c>
    </row>
    <row r="55" spans="1:10" ht="25.5" customHeight="1" x14ac:dyDescent="0.2">
      <c r="A55" s="127"/>
      <c r="B55" s="132" t="s">
        <v>68</v>
      </c>
      <c r="C55" s="195" t="s">
        <v>69</v>
      </c>
      <c r="D55" s="196"/>
      <c r="E55" s="196"/>
      <c r="F55" s="137" t="s">
        <v>27</v>
      </c>
      <c r="G55" s="138"/>
      <c r="H55" s="138"/>
      <c r="I55" s="138">
        <f>'1 2 Pol'!G94</f>
        <v>0</v>
      </c>
      <c r="J55" s="135" t="str">
        <f>IF(I61=0,"",I55/I61*100)</f>
        <v/>
      </c>
    </row>
    <row r="56" spans="1:10" ht="25.5" customHeight="1" x14ac:dyDescent="0.2">
      <c r="A56" s="127"/>
      <c r="B56" s="132" t="s">
        <v>70</v>
      </c>
      <c r="C56" s="195" t="s">
        <v>71</v>
      </c>
      <c r="D56" s="196"/>
      <c r="E56" s="196"/>
      <c r="F56" s="137" t="s">
        <v>27</v>
      </c>
      <c r="G56" s="138"/>
      <c r="H56" s="138"/>
      <c r="I56" s="138">
        <f>'1 2 Pol'!G98</f>
        <v>0</v>
      </c>
      <c r="J56" s="135" t="str">
        <f>IF(I61=0,"",I56/I61*100)</f>
        <v/>
      </c>
    </row>
    <row r="57" spans="1:10" ht="25.5" customHeight="1" x14ac:dyDescent="0.2">
      <c r="A57" s="127"/>
      <c r="B57" s="132" t="s">
        <v>72</v>
      </c>
      <c r="C57" s="195" t="s">
        <v>73</v>
      </c>
      <c r="D57" s="196"/>
      <c r="E57" s="196"/>
      <c r="F57" s="137" t="s">
        <v>27</v>
      </c>
      <c r="G57" s="138"/>
      <c r="H57" s="138"/>
      <c r="I57" s="138">
        <f>'1 2 Pol'!G120</f>
        <v>0</v>
      </c>
      <c r="J57" s="135" t="str">
        <f>IF(I61=0,"",I57/I61*100)</f>
        <v/>
      </c>
    </row>
    <row r="58" spans="1:10" ht="25.5" customHeight="1" x14ac:dyDescent="0.2">
      <c r="A58" s="127"/>
      <c r="B58" s="132" t="s">
        <v>74</v>
      </c>
      <c r="C58" s="195" t="s">
        <v>75</v>
      </c>
      <c r="D58" s="196"/>
      <c r="E58" s="196"/>
      <c r="F58" s="137" t="s">
        <v>28</v>
      </c>
      <c r="G58" s="138"/>
      <c r="H58" s="138"/>
      <c r="I58" s="138">
        <f>'1 2 Pol'!G129</f>
        <v>0</v>
      </c>
      <c r="J58" s="135" t="str">
        <f>IF(I61=0,"",I58/I61*100)</f>
        <v/>
      </c>
    </row>
    <row r="59" spans="1:10" ht="25.5" customHeight="1" x14ac:dyDescent="0.2">
      <c r="A59" s="127"/>
      <c r="B59" s="132" t="s">
        <v>76</v>
      </c>
      <c r="C59" s="195" t="s">
        <v>77</v>
      </c>
      <c r="D59" s="196"/>
      <c r="E59" s="196"/>
      <c r="F59" s="137" t="s">
        <v>78</v>
      </c>
      <c r="G59" s="138"/>
      <c r="H59" s="138"/>
      <c r="I59" s="138">
        <f>'1 2 Pol'!G132</f>
        <v>0</v>
      </c>
      <c r="J59" s="135" t="str">
        <f>IF(I61=0,"",I59/I61*100)</f>
        <v/>
      </c>
    </row>
    <row r="60" spans="1:10" ht="25.5" customHeight="1" x14ac:dyDescent="0.2">
      <c r="A60" s="127"/>
      <c r="B60" s="132" t="s">
        <v>79</v>
      </c>
      <c r="C60" s="195" t="s">
        <v>29</v>
      </c>
      <c r="D60" s="196"/>
      <c r="E60" s="196"/>
      <c r="F60" s="137" t="s">
        <v>79</v>
      </c>
      <c r="G60" s="138"/>
      <c r="H60" s="138"/>
      <c r="I60" s="138">
        <f>'1 2 Pol'!G143</f>
        <v>0</v>
      </c>
      <c r="J60" s="135" t="str">
        <f>IF(I61=0,"",I60/I61*100)</f>
        <v/>
      </c>
    </row>
    <row r="61" spans="1:10" ht="25.5" customHeight="1" x14ac:dyDescent="0.2">
      <c r="A61" s="128"/>
      <c r="B61" s="133" t="s">
        <v>1</v>
      </c>
      <c r="C61" s="133"/>
      <c r="D61" s="134"/>
      <c r="E61" s="134"/>
      <c r="F61" s="139"/>
      <c r="G61" s="140"/>
      <c r="H61" s="140"/>
      <c r="I61" s="140">
        <f>SUM(I49:I60)</f>
        <v>0</v>
      </c>
      <c r="J61" s="136">
        <f>SUM(J49:J60)</f>
        <v>0</v>
      </c>
    </row>
    <row r="62" spans="1:10" x14ac:dyDescent="0.2">
      <c r="F62" s="92"/>
      <c r="G62" s="91"/>
      <c r="H62" s="92"/>
      <c r="I62" s="91"/>
      <c r="J62" s="93"/>
    </row>
    <row r="63" spans="1:10" x14ac:dyDescent="0.2">
      <c r="F63" s="92"/>
      <c r="G63" s="91"/>
      <c r="H63" s="92"/>
      <c r="I63" s="91"/>
      <c r="J63" s="93"/>
    </row>
    <row r="64" spans="1:10" x14ac:dyDescent="0.2">
      <c r="F64" s="92"/>
      <c r="G64" s="91"/>
      <c r="H64" s="92"/>
      <c r="I64" s="91"/>
      <c r="J64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6" activePane="bottomLeft" state="frozen"/>
      <selection pane="bottomLeft" activeCell="C102" sqref="C102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81</v>
      </c>
    </row>
    <row r="2" spans="1:60" ht="24.95" customHeight="1" x14ac:dyDescent="0.2">
      <c r="A2" s="143" t="s">
        <v>8</v>
      </c>
      <c r="B2" s="77" t="s">
        <v>49</v>
      </c>
      <c r="C2" s="243" t="s">
        <v>50</v>
      </c>
      <c r="D2" s="244"/>
      <c r="E2" s="244"/>
      <c r="F2" s="244"/>
      <c r="G2" s="245"/>
      <c r="AG2" t="s">
        <v>82</v>
      </c>
    </row>
    <row r="3" spans="1:60" ht="24.95" customHeight="1" x14ac:dyDescent="0.2">
      <c r="A3" s="143" t="s">
        <v>9</v>
      </c>
      <c r="B3" s="77" t="s">
        <v>45</v>
      </c>
      <c r="C3" s="243" t="s">
        <v>46</v>
      </c>
      <c r="D3" s="244"/>
      <c r="E3" s="244"/>
      <c r="F3" s="244"/>
      <c r="G3" s="245"/>
      <c r="AC3" s="90" t="s">
        <v>82</v>
      </c>
      <c r="AG3" t="s">
        <v>83</v>
      </c>
    </row>
    <row r="4" spans="1:60" ht="24.95" customHeight="1" x14ac:dyDescent="0.2">
      <c r="A4" s="144" t="s">
        <v>10</v>
      </c>
      <c r="B4" s="145" t="s">
        <v>43</v>
      </c>
      <c r="C4" s="246" t="s">
        <v>44</v>
      </c>
      <c r="D4" s="247"/>
      <c r="E4" s="247"/>
      <c r="F4" s="247"/>
      <c r="G4" s="248"/>
      <c r="AG4" t="s">
        <v>84</v>
      </c>
    </row>
    <row r="5" spans="1:60" x14ac:dyDescent="0.2">
      <c r="D5" s="142"/>
    </row>
    <row r="6" spans="1:60" ht="38.25" x14ac:dyDescent="0.2">
      <c r="A6" s="147" t="s">
        <v>85</v>
      </c>
      <c r="B6" s="149" t="s">
        <v>86</v>
      </c>
      <c r="C6" s="149" t="s">
        <v>87</v>
      </c>
      <c r="D6" s="148" t="s">
        <v>88</v>
      </c>
      <c r="E6" s="147" t="s">
        <v>89</v>
      </c>
      <c r="F6" s="146" t="s">
        <v>90</v>
      </c>
      <c r="G6" s="147" t="s">
        <v>31</v>
      </c>
      <c r="H6" s="150" t="s">
        <v>32</v>
      </c>
      <c r="I6" s="150" t="s">
        <v>91</v>
      </c>
      <c r="J6" s="150" t="s">
        <v>33</v>
      </c>
      <c r="K6" s="150" t="s">
        <v>92</v>
      </c>
      <c r="L6" s="150" t="s">
        <v>93</v>
      </c>
      <c r="M6" s="150" t="s">
        <v>94</v>
      </c>
      <c r="N6" s="150" t="s">
        <v>95</v>
      </c>
      <c r="O6" s="150" t="s">
        <v>96</v>
      </c>
      <c r="P6" s="150" t="s">
        <v>97</v>
      </c>
      <c r="Q6" s="150" t="s">
        <v>98</v>
      </c>
      <c r="R6" s="150" t="s">
        <v>99</v>
      </c>
      <c r="S6" s="150" t="s">
        <v>100</v>
      </c>
      <c r="T6" s="150" t="s">
        <v>101</v>
      </c>
      <c r="U6" s="150" t="s">
        <v>102</v>
      </c>
      <c r="V6" s="150" t="s">
        <v>103</v>
      </c>
      <c r="W6" s="150" t="s">
        <v>104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105</v>
      </c>
      <c r="B8" s="167" t="s">
        <v>56</v>
      </c>
      <c r="C8" s="186" t="s">
        <v>57</v>
      </c>
      <c r="D8" s="168"/>
      <c r="E8" s="169"/>
      <c r="F8" s="170"/>
      <c r="G8" s="171">
        <f>SUMIF(AG9:AG26,"&lt;&gt;NOR",G9:G26)</f>
        <v>0</v>
      </c>
      <c r="H8" s="165"/>
      <c r="I8" s="165">
        <f>SUM(I9:I26)</f>
        <v>0</v>
      </c>
      <c r="J8" s="165"/>
      <c r="K8" s="165">
        <f>SUM(K9:K26)</f>
        <v>0</v>
      </c>
      <c r="L8" s="165"/>
      <c r="M8" s="165">
        <f>SUM(M9:M26)</f>
        <v>0</v>
      </c>
      <c r="N8" s="165"/>
      <c r="O8" s="165">
        <f>SUM(O9:O26)</f>
        <v>2.2800000000000002</v>
      </c>
      <c r="P8" s="165"/>
      <c r="Q8" s="165">
        <f>SUM(Q9:Q26)</f>
        <v>0</v>
      </c>
      <c r="R8" s="165"/>
      <c r="S8" s="165"/>
      <c r="T8" s="165"/>
      <c r="U8" s="165"/>
      <c r="V8" s="165">
        <f>SUM(V9:V26)</f>
        <v>44.97</v>
      </c>
      <c r="W8" s="165"/>
      <c r="AG8" t="s">
        <v>106</v>
      </c>
    </row>
    <row r="9" spans="1:60" outlineLevel="1" x14ac:dyDescent="0.2">
      <c r="A9" s="172">
        <v>1</v>
      </c>
      <c r="B9" s="173" t="s">
        <v>107</v>
      </c>
      <c r="C9" s="187" t="s">
        <v>108</v>
      </c>
      <c r="D9" s="174" t="s">
        <v>109</v>
      </c>
      <c r="E9" s="175">
        <v>37.840000000000003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21</v>
      </c>
      <c r="M9" s="161">
        <f>G9*(1+L9/100)</f>
        <v>0</v>
      </c>
      <c r="N9" s="161">
        <v>5.2999999999999998E-4</v>
      </c>
      <c r="O9" s="161">
        <f>ROUND(E9*N9,2)</f>
        <v>0.02</v>
      </c>
      <c r="P9" s="161">
        <v>0</v>
      </c>
      <c r="Q9" s="161">
        <f>ROUND(E9*P9,2)</f>
        <v>0</v>
      </c>
      <c r="R9" s="161"/>
      <c r="S9" s="161" t="s">
        <v>110</v>
      </c>
      <c r="T9" s="161" t="s">
        <v>110</v>
      </c>
      <c r="U9" s="161">
        <v>0.21</v>
      </c>
      <c r="V9" s="161">
        <f>ROUND(E9*U9,2)</f>
        <v>7.95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111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112</v>
      </c>
      <c r="D10" s="163"/>
      <c r="E10" s="164">
        <v>37.840000000000003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113</v>
      </c>
      <c r="AH10" s="151">
        <v>5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72">
        <v>2</v>
      </c>
      <c r="B11" s="173" t="s">
        <v>114</v>
      </c>
      <c r="C11" s="187" t="s">
        <v>115</v>
      </c>
      <c r="D11" s="174" t="s">
        <v>109</v>
      </c>
      <c r="E11" s="175">
        <v>37.840000000000003</v>
      </c>
      <c r="F11" s="176"/>
      <c r="G11" s="177">
        <f>ROUND(E11*F11,2)</f>
        <v>0</v>
      </c>
      <c r="H11" s="162"/>
      <c r="I11" s="161">
        <f>ROUND(E11*H11,2)</f>
        <v>0</v>
      </c>
      <c r="J11" s="162"/>
      <c r="K11" s="161">
        <f>ROUND(E11*J11,2)</f>
        <v>0</v>
      </c>
      <c r="L11" s="161">
        <v>21</v>
      </c>
      <c r="M11" s="161">
        <f>G11*(1+L11/100)</f>
        <v>0</v>
      </c>
      <c r="N11" s="161">
        <v>4.9979999999999997E-2</v>
      </c>
      <c r="O11" s="161">
        <f>ROUND(E11*N11,2)</f>
        <v>1.89</v>
      </c>
      <c r="P11" s="161">
        <v>0</v>
      </c>
      <c r="Q11" s="161">
        <f>ROUND(E11*P11,2)</f>
        <v>0</v>
      </c>
      <c r="R11" s="161"/>
      <c r="S11" s="161" t="s">
        <v>110</v>
      </c>
      <c r="T11" s="161" t="s">
        <v>110</v>
      </c>
      <c r="U11" s="161">
        <v>0.51127999999999996</v>
      </c>
      <c r="V11" s="161">
        <f>ROUND(E11*U11,2)</f>
        <v>19.350000000000001</v>
      </c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111</v>
      </c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8"/>
      <c r="B12" s="159"/>
      <c r="C12" s="188" t="s">
        <v>116</v>
      </c>
      <c r="D12" s="163"/>
      <c r="E12" s="164">
        <v>6.72</v>
      </c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113</v>
      </c>
      <c r="AH12" s="151">
        <v>0</v>
      </c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117</v>
      </c>
      <c r="D13" s="163"/>
      <c r="E13" s="164">
        <v>4.96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113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118</v>
      </c>
      <c r="D14" s="163"/>
      <c r="E14" s="164">
        <v>4.5599999999999996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113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8"/>
      <c r="B15" s="159"/>
      <c r="C15" s="188" t="s">
        <v>119</v>
      </c>
      <c r="D15" s="163"/>
      <c r="E15" s="164">
        <v>1.44</v>
      </c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113</v>
      </c>
      <c r="AH15" s="151">
        <v>0</v>
      </c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120</v>
      </c>
      <c r="D16" s="163"/>
      <c r="E16" s="164">
        <v>2.88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113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8"/>
      <c r="B17" s="159"/>
      <c r="C17" s="188" t="s">
        <v>121</v>
      </c>
      <c r="D17" s="163"/>
      <c r="E17" s="164">
        <v>17.28</v>
      </c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113</v>
      </c>
      <c r="AH17" s="151">
        <v>0</v>
      </c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ht="22.5" outlineLevel="1" x14ac:dyDescent="0.2">
      <c r="A18" s="172">
        <v>3</v>
      </c>
      <c r="B18" s="173" t="s">
        <v>122</v>
      </c>
      <c r="C18" s="187" t="s">
        <v>123</v>
      </c>
      <c r="D18" s="174" t="s">
        <v>109</v>
      </c>
      <c r="E18" s="175">
        <v>37.840000000000003</v>
      </c>
      <c r="F18" s="176"/>
      <c r="G18" s="177">
        <f>ROUND(E18*F18,2)</f>
        <v>0</v>
      </c>
      <c r="H18" s="162"/>
      <c r="I18" s="161">
        <f>ROUND(E18*H18,2)</f>
        <v>0</v>
      </c>
      <c r="J18" s="162"/>
      <c r="K18" s="161">
        <f>ROUND(E18*J18,2)</f>
        <v>0</v>
      </c>
      <c r="L18" s="161">
        <v>21</v>
      </c>
      <c r="M18" s="161">
        <f>G18*(1+L18/100)</f>
        <v>0</v>
      </c>
      <c r="N18" s="161">
        <v>4.9100000000000003E-3</v>
      </c>
      <c r="O18" s="161">
        <f>ROUND(E18*N18,2)</f>
        <v>0.19</v>
      </c>
      <c r="P18" s="161">
        <v>0</v>
      </c>
      <c r="Q18" s="161">
        <f>ROUND(E18*P18,2)</f>
        <v>0</v>
      </c>
      <c r="R18" s="161"/>
      <c r="S18" s="161" t="s">
        <v>110</v>
      </c>
      <c r="T18" s="161" t="s">
        <v>110</v>
      </c>
      <c r="U18" s="161">
        <v>0.36199999999999999</v>
      </c>
      <c r="V18" s="161">
        <f>ROUND(E18*U18,2)</f>
        <v>13.7</v>
      </c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111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124</v>
      </c>
      <c r="D19" s="163"/>
      <c r="E19" s="164">
        <v>37.840000000000003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113</v>
      </c>
      <c r="AH19" s="151">
        <v>5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ht="22.5" outlineLevel="1" x14ac:dyDescent="0.2">
      <c r="A20" s="172">
        <v>4</v>
      </c>
      <c r="B20" s="173" t="s">
        <v>125</v>
      </c>
      <c r="C20" s="187" t="s">
        <v>126</v>
      </c>
      <c r="D20" s="174" t="s">
        <v>109</v>
      </c>
      <c r="E20" s="175">
        <v>8.4525000000000006</v>
      </c>
      <c r="F20" s="176"/>
      <c r="G20" s="177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21</v>
      </c>
      <c r="M20" s="161">
        <f>G20*(1+L20/100)</f>
        <v>0</v>
      </c>
      <c r="N20" s="161">
        <v>2.1180000000000001E-2</v>
      </c>
      <c r="O20" s="161">
        <f>ROUND(E20*N20,2)</f>
        <v>0.18</v>
      </c>
      <c r="P20" s="161">
        <v>0</v>
      </c>
      <c r="Q20" s="161">
        <f>ROUND(E20*P20,2)</f>
        <v>0</v>
      </c>
      <c r="R20" s="161"/>
      <c r="S20" s="161" t="s">
        <v>110</v>
      </c>
      <c r="T20" s="161" t="s">
        <v>110</v>
      </c>
      <c r="U20" s="161">
        <v>0.47</v>
      </c>
      <c r="V20" s="161">
        <f>ROUND(E20*U20,2)</f>
        <v>3.97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111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8"/>
      <c r="B21" s="159"/>
      <c r="C21" s="188" t="s">
        <v>127</v>
      </c>
      <c r="D21" s="163"/>
      <c r="E21" s="164">
        <v>2.16</v>
      </c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113</v>
      </c>
      <c r="AH21" s="151">
        <v>0</v>
      </c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8"/>
      <c r="B22" s="159"/>
      <c r="C22" s="188" t="s">
        <v>128</v>
      </c>
      <c r="D22" s="163"/>
      <c r="E22" s="164">
        <v>1.5</v>
      </c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113</v>
      </c>
      <c r="AH22" s="151">
        <v>0</v>
      </c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8"/>
      <c r="B23" s="159"/>
      <c r="C23" s="188" t="s">
        <v>129</v>
      </c>
      <c r="D23" s="163"/>
      <c r="E23" s="164">
        <v>1.35</v>
      </c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113</v>
      </c>
      <c r="AH23" s="151">
        <v>0</v>
      </c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130</v>
      </c>
      <c r="D24" s="163"/>
      <c r="E24" s="164">
        <v>0.20250000000000001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113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8"/>
      <c r="B25" s="159"/>
      <c r="C25" s="188" t="s">
        <v>131</v>
      </c>
      <c r="D25" s="163"/>
      <c r="E25" s="164">
        <v>0.81</v>
      </c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113</v>
      </c>
      <c r="AH25" s="151">
        <v>0</v>
      </c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8"/>
      <c r="B26" s="159"/>
      <c r="C26" s="188" t="s">
        <v>132</v>
      </c>
      <c r="D26" s="163"/>
      <c r="E26" s="164">
        <v>2.4300000000000002</v>
      </c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113</v>
      </c>
      <c r="AH26" s="151">
        <v>0</v>
      </c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105</v>
      </c>
      <c r="B27" s="167" t="s">
        <v>58</v>
      </c>
      <c r="C27" s="186" t="s">
        <v>59</v>
      </c>
      <c r="D27" s="168"/>
      <c r="E27" s="169"/>
      <c r="F27" s="170"/>
      <c r="G27" s="171">
        <f>SUMIF(AG28:AG33,"&lt;&gt;NOR",G28:G33)</f>
        <v>0</v>
      </c>
      <c r="H27" s="165"/>
      <c r="I27" s="165">
        <f>SUM(I28:I33)</f>
        <v>0</v>
      </c>
      <c r="J27" s="165"/>
      <c r="K27" s="165">
        <f>SUM(K28:K33)</f>
        <v>0</v>
      </c>
      <c r="L27" s="165"/>
      <c r="M27" s="165">
        <f>SUM(M28:M33)</f>
        <v>0</v>
      </c>
      <c r="N27" s="165"/>
      <c r="O27" s="165">
        <f>SUM(O28:O33)</f>
        <v>55.050000000000004</v>
      </c>
      <c r="P27" s="165"/>
      <c r="Q27" s="165">
        <f>SUM(Q28:Q33)</f>
        <v>0</v>
      </c>
      <c r="R27" s="165"/>
      <c r="S27" s="165"/>
      <c r="T27" s="165"/>
      <c r="U27" s="165"/>
      <c r="V27" s="165">
        <f>SUM(V28:V33)</f>
        <v>132.41</v>
      </c>
      <c r="W27" s="165"/>
      <c r="AG27" t="s">
        <v>106</v>
      </c>
    </row>
    <row r="28" spans="1:60" outlineLevel="1" x14ac:dyDescent="0.2">
      <c r="A28" s="172">
        <v>5</v>
      </c>
      <c r="B28" s="173" t="s">
        <v>133</v>
      </c>
      <c r="C28" s="187" t="s">
        <v>134</v>
      </c>
      <c r="D28" s="174" t="s">
        <v>109</v>
      </c>
      <c r="E28" s="175">
        <v>277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21</v>
      </c>
      <c r="M28" s="161">
        <f>G28*(1+L28/100)</f>
        <v>0</v>
      </c>
      <c r="N28" s="161">
        <v>7.349E-2</v>
      </c>
      <c r="O28" s="161">
        <f>ROUND(E28*N28,2)</f>
        <v>20.36</v>
      </c>
      <c r="P28" s="161">
        <v>0</v>
      </c>
      <c r="Q28" s="161">
        <f>ROUND(E28*P28,2)</f>
        <v>0</v>
      </c>
      <c r="R28" s="161"/>
      <c r="S28" s="161" t="s">
        <v>110</v>
      </c>
      <c r="T28" s="161" t="s">
        <v>110</v>
      </c>
      <c r="U28" s="161">
        <v>0.19800000000000001</v>
      </c>
      <c r="V28" s="161">
        <f>ROUND(E28*U28,2)</f>
        <v>54.85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111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135</v>
      </c>
      <c r="D29" s="163"/>
      <c r="E29" s="164">
        <v>277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113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2">
        <v>6</v>
      </c>
      <c r="B30" s="173" t="s">
        <v>136</v>
      </c>
      <c r="C30" s="187" t="s">
        <v>137</v>
      </c>
      <c r="D30" s="174" t="s">
        <v>138</v>
      </c>
      <c r="E30" s="175">
        <v>13.85</v>
      </c>
      <c r="F30" s="176"/>
      <c r="G30" s="177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21</v>
      </c>
      <c r="M30" s="161">
        <f>G30*(1+L30/100)</f>
        <v>0</v>
      </c>
      <c r="N30" s="161">
        <v>2.5</v>
      </c>
      <c r="O30" s="161">
        <f>ROUND(E30*N30,2)</f>
        <v>34.630000000000003</v>
      </c>
      <c r="P30" s="161">
        <v>0</v>
      </c>
      <c r="Q30" s="161">
        <f>ROUND(E30*P30,2)</f>
        <v>0</v>
      </c>
      <c r="R30" s="161"/>
      <c r="S30" s="161" t="s">
        <v>110</v>
      </c>
      <c r="T30" s="161" t="s">
        <v>110</v>
      </c>
      <c r="U30" s="161">
        <v>3.6</v>
      </c>
      <c r="V30" s="161">
        <f>ROUND(E30*U30,2)</f>
        <v>49.86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111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8"/>
      <c r="B31" s="159"/>
      <c r="C31" s="188" t="s">
        <v>139</v>
      </c>
      <c r="D31" s="163"/>
      <c r="E31" s="164">
        <v>13.85</v>
      </c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113</v>
      </c>
      <c r="AH31" s="151">
        <v>0</v>
      </c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72">
        <v>7</v>
      </c>
      <c r="B32" s="173" t="s">
        <v>140</v>
      </c>
      <c r="C32" s="187" t="s">
        <v>141</v>
      </c>
      <c r="D32" s="174" t="s">
        <v>109</v>
      </c>
      <c r="E32" s="175">
        <v>277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21</v>
      </c>
      <c r="M32" s="161">
        <f>G32*(1+L32/100)</f>
        <v>0</v>
      </c>
      <c r="N32" s="161">
        <v>2.3000000000000001E-4</v>
      </c>
      <c r="O32" s="161">
        <f>ROUND(E32*N32,2)</f>
        <v>0.06</v>
      </c>
      <c r="P32" s="161">
        <v>0</v>
      </c>
      <c r="Q32" s="161">
        <f>ROUND(E32*P32,2)</f>
        <v>0</v>
      </c>
      <c r="R32" s="161"/>
      <c r="S32" s="161" t="s">
        <v>110</v>
      </c>
      <c r="T32" s="161" t="s">
        <v>110</v>
      </c>
      <c r="U32" s="161">
        <v>0.1</v>
      </c>
      <c r="V32" s="161">
        <f>ROUND(E32*U32,2)</f>
        <v>27.7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111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142</v>
      </c>
      <c r="D33" s="163"/>
      <c r="E33" s="164">
        <v>277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113</v>
      </c>
      <c r="AH33" s="151">
        <v>5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5.5" x14ac:dyDescent="0.2">
      <c r="A34" s="166" t="s">
        <v>105</v>
      </c>
      <c r="B34" s="167" t="s">
        <v>60</v>
      </c>
      <c r="C34" s="186" t="s">
        <v>61</v>
      </c>
      <c r="D34" s="168"/>
      <c r="E34" s="169"/>
      <c r="F34" s="170"/>
      <c r="G34" s="171">
        <f>SUMIF(AG35:AG35,"&lt;&gt;NOR",G35:G35)</f>
        <v>0</v>
      </c>
      <c r="H34" s="165"/>
      <c r="I34" s="165">
        <f>SUM(I35:I35)</f>
        <v>0</v>
      </c>
      <c r="J34" s="165"/>
      <c r="K34" s="165">
        <f>SUM(K35:K35)</f>
        <v>0</v>
      </c>
      <c r="L34" s="165"/>
      <c r="M34" s="165">
        <f>SUM(M35:M35)</f>
        <v>0</v>
      </c>
      <c r="N34" s="165"/>
      <c r="O34" s="165">
        <f>SUM(O35:O35)</f>
        <v>0</v>
      </c>
      <c r="P34" s="165"/>
      <c r="Q34" s="165">
        <f>SUM(Q35:Q35)</f>
        <v>0</v>
      </c>
      <c r="R34" s="165"/>
      <c r="S34" s="165"/>
      <c r="T34" s="165"/>
      <c r="U34" s="165"/>
      <c r="V34" s="165">
        <f>SUM(V35:V35)</f>
        <v>0</v>
      </c>
      <c r="W34" s="165"/>
      <c r="AG34" t="s">
        <v>106</v>
      </c>
    </row>
    <row r="35" spans="1:60" ht="22.5" outlineLevel="1" x14ac:dyDescent="0.2">
      <c r="A35" s="178">
        <v>8</v>
      </c>
      <c r="B35" s="179" t="s">
        <v>143</v>
      </c>
      <c r="C35" s="189" t="s">
        <v>144</v>
      </c>
      <c r="D35" s="180" t="s">
        <v>145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21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146</v>
      </c>
      <c r="T35" s="161" t="s">
        <v>147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111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66" t="s">
        <v>105</v>
      </c>
      <c r="B36" s="167" t="s">
        <v>62</v>
      </c>
      <c r="C36" s="186" t="s">
        <v>63</v>
      </c>
      <c r="D36" s="168"/>
      <c r="E36" s="169"/>
      <c r="F36" s="170"/>
      <c r="G36" s="171">
        <f>SUMIF(AG37:AG73,"&lt;&gt;NOR",G37:G73)</f>
        <v>0</v>
      </c>
      <c r="H36" s="165"/>
      <c r="I36" s="165">
        <f>SUM(I37:I73)</f>
        <v>0</v>
      </c>
      <c r="J36" s="165"/>
      <c r="K36" s="165">
        <f>SUM(K37:K73)</f>
        <v>0</v>
      </c>
      <c r="L36" s="165"/>
      <c r="M36" s="165">
        <f>SUM(M37:M73)</f>
        <v>0</v>
      </c>
      <c r="N36" s="165"/>
      <c r="O36" s="165">
        <f>SUM(O37:O73)</f>
        <v>0.04</v>
      </c>
      <c r="P36" s="165"/>
      <c r="Q36" s="165">
        <f>SUM(Q37:Q73)</f>
        <v>40.25</v>
      </c>
      <c r="R36" s="165"/>
      <c r="S36" s="165"/>
      <c r="T36" s="165"/>
      <c r="U36" s="165"/>
      <c r="V36" s="165">
        <f>SUM(V37:V73)</f>
        <v>186.5</v>
      </c>
      <c r="W36" s="165"/>
      <c r="AG36" t="s">
        <v>106</v>
      </c>
    </row>
    <row r="37" spans="1:60" outlineLevel="1" x14ac:dyDescent="0.2">
      <c r="A37" s="172">
        <v>9</v>
      </c>
      <c r="B37" s="173" t="s">
        <v>148</v>
      </c>
      <c r="C37" s="187" t="s">
        <v>149</v>
      </c>
      <c r="D37" s="174" t="s">
        <v>109</v>
      </c>
      <c r="E37" s="175">
        <v>277</v>
      </c>
      <c r="F37" s="176"/>
      <c r="G37" s="177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21</v>
      </c>
      <c r="M37" s="161">
        <f>G37*(1+L37/100)</f>
        <v>0</v>
      </c>
      <c r="N37" s="161">
        <v>0</v>
      </c>
      <c r="O37" s="161">
        <f>ROUND(E37*N37,2)</f>
        <v>0</v>
      </c>
      <c r="P37" s="161">
        <v>0.11</v>
      </c>
      <c r="Q37" s="161">
        <f>ROUND(E37*P37,2)</f>
        <v>30.47</v>
      </c>
      <c r="R37" s="161"/>
      <c r="S37" s="161" t="s">
        <v>110</v>
      </c>
      <c r="T37" s="161" t="s">
        <v>110</v>
      </c>
      <c r="U37" s="161">
        <v>0.2</v>
      </c>
      <c r="V37" s="161">
        <f>ROUND(E37*U37,2)</f>
        <v>55.4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111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8"/>
      <c r="B38" s="159"/>
      <c r="C38" s="188" t="s">
        <v>135</v>
      </c>
      <c r="D38" s="163"/>
      <c r="E38" s="164">
        <v>277</v>
      </c>
      <c r="F38" s="161"/>
      <c r="G38" s="161"/>
      <c r="H38" s="161"/>
      <c r="I38" s="161"/>
      <c r="J38" s="161"/>
      <c r="K38" s="161"/>
      <c r="L38" s="161"/>
      <c r="M38" s="161"/>
      <c r="N38" s="161"/>
      <c r="O38" s="161"/>
      <c r="P38" s="161"/>
      <c r="Q38" s="161"/>
      <c r="R38" s="161"/>
      <c r="S38" s="161"/>
      <c r="T38" s="161"/>
      <c r="U38" s="161"/>
      <c r="V38" s="161"/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113</v>
      </c>
      <c r="AH38" s="151">
        <v>0</v>
      </c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72">
        <v>10</v>
      </c>
      <c r="B39" s="173" t="s">
        <v>150</v>
      </c>
      <c r="C39" s="187" t="s">
        <v>151</v>
      </c>
      <c r="D39" s="174" t="s">
        <v>138</v>
      </c>
      <c r="E39" s="175">
        <v>2.4075000000000002</v>
      </c>
      <c r="F39" s="176"/>
      <c r="G39" s="177">
        <f>ROUND(E39*F39,2)</f>
        <v>0</v>
      </c>
      <c r="H39" s="162"/>
      <c r="I39" s="161">
        <f>ROUND(E39*H39,2)</f>
        <v>0</v>
      </c>
      <c r="J39" s="162"/>
      <c r="K39" s="161">
        <f>ROUND(E39*J39,2)</f>
        <v>0</v>
      </c>
      <c r="L39" s="161">
        <v>21</v>
      </c>
      <c r="M39" s="161">
        <f>G39*(1+L39/100)</f>
        <v>0</v>
      </c>
      <c r="N39" s="161">
        <v>0</v>
      </c>
      <c r="O39" s="161">
        <f>ROUND(E39*N39,2)</f>
        <v>0</v>
      </c>
      <c r="P39" s="161">
        <v>1.671</v>
      </c>
      <c r="Q39" s="161">
        <f>ROUND(E39*P39,2)</f>
        <v>4.0199999999999996</v>
      </c>
      <c r="R39" s="161"/>
      <c r="S39" s="161" t="s">
        <v>110</v>
      </c>
      <c r="T39" s="161" t="s">
        <v>110</v>
      </c>
      <c r="U39" s="161">
        <v>2.79</v>
      </c>
      <c r="V39" s="161">
        <f>ROUND(E39*U39,2)</f>
        <v>6.72</v>
      </c>
      <c r="W39" s="16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111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8"/>
      <c r="B40" s="159"/>
      <c r="C40" s="188" t="s">
        <v>152</v>
      </c>
      <c r="D40" s="163"/>
      <c r="E40" s="164">
        <v>0.216</v>
      </c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113</v>
      </c>
      <c r="AH40" s="151">
        <v>0</v>
      </c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8"/>
      <c r="B41" s="159"/>
      <c r="C41" s="188" t="s">
        <v>153</v>
      </c>
      <c r="D41" s="163"/>
      <c r="E41" s="164">
        <v>0.28799999999999998</v>
      </c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61"/>
      <c r="V41" s="161"/>
      <c r="W41" s="16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113</v>
      </c>
      <c r="AH41" s="151">
        <v>0</v>
      </c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8"/>
      <c r="B42" s="159"/>
      <c r="C42" s="188" t="s">
        <v>154</v>
      </c>
      <c r="D42" s="163"/>
      <c r="E42" s="164">
        <v>0.1215</v>
      </c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161"/>
      <c r="V42" s="161"/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113</v>
      </c>
      <c r="AH42" s="151">
        <v>0</v>
      </c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155</v>
      </c>
      <c r="D43" s="163"/>
      <c r="E43" s="164">
        <v>0.36449999999999999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113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156</v>
      </c>
      <c r="D44" s="163"/>
      <c r="E44" s="164">
        <v>0.6885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113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8"/>
      <c r="B45" s="159"/>
      <c r="C45" s="188" t="s">
        <v>157</v>
      </c>
      <c r="D45" s="163"/>
      <c r="E45" s="164">
        <v>0.72899999999999998</v>
      </c>
      <c r="F45" s="161"/>
      <c r="G45" s="161"/>
      <c r="H45" s="161"/>
      <c r="I45" s="161"/>
      <c r="J45" s="161"/>
      <c r="K45" s="161"/>
      <c r="L45" s="161"/>
      <c r="M45" s="161"/>
      <c r="N45" s="161"/>
      <c r="O45" s="161"/>
      <c r="P45" s="161"/>
      <c r="Q45" s="161"/>
      <c r="R45" s="161"/>
      <c r="S45" s="161"/>
      <c r="T45" s="161"/>
      <c r="U45" s="161"/>
      <c r="V45" s="161"/>
      <c r="W45" s="16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113</v>
      </c>
      <c r="AH45" s="151">
        <v>0</v>
      </c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72">
        <v>11</v>
      </c>
      <c r="B46" s="173" t="s">
        <v>158</v>
      </c>
      <c r="C46" s="187" t="s">
        <v>159</v>
      </c>
      <c r="D46" s="174" t="s">
        <v>109</v>
      </c>
      <c r="E46" s="175">
        <v>641</v>
      </c>
      <c r="F46" s="176"/>
      <c r="G46" s="177">
        <f>ROUND(E46*F46,2)</f>
        <v>0</v>
      </c>
      <c r="H46" s="162"/>
      <c r="I46" s="161">
        <f>ROUND(E46*H46,2)</f>
        <v>0</v>
      </c>
      <c r="J46" s="162"/>
      <c r="K46" s="161">
        <f>ROUND(E46*J46,2)</f>
        <v>0</v>
      </c>
      <c r="L46" s="161">
        <v>21</v>
      </c>
      <c r="M46" s="161">
        <f>G46*(1+L46/100)</f>
        <v>0</v>
      </c>
      <c r="N46" s="161">
        <v>0</v>
      </c>
      <c r="O46" s="161">
        <f>ROUND(E46*N46,2)</f>
        <v>0</v>
      </c>
      <c r="P46" s="161">
        <v>6.0000000000000001E-3</v>
      </c>
      <c r="Q46" s="161">
        <f>ROUND(E46*P46,2)</f>
        <v>3.85</v>
      </c>
      <c r="R46" s="161"/>
      <c r="S46" s="161" t="s">
        <v>110</v>
      </c>
      <c r="T46" s="161" t="s">
        <v>110</v>
      </c>
      <c r="U46" s="161">
        <v>7.1999999999999995E-2</v>
      </c>
      <c r="V46" s="161">
        <f>ROUND(E46*U46,2)</f>
        <v>46.15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111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8"/>
      <c r="B47" s="159"/>
      <c r="C47" s="188" t="s">
        <v>160</v>
      </c>
      <c r="D47" s="163"/>
      <c r="E47" s="164">
        <v>210</v>
      </c>
      <c r="F47" s="161"/>
      <c r="G47" s="161"/>
      <c r="H47" s="161"/>
      <c r="I47" s="161"/>
      <c r="J47" s="161"/>
      <c r="K47" s="161"/>
      <c r="L47" s="161"/>
      <c r="M47" s="161"/>
      <c r="N47" s="161"/>
      <c r="O47" s="161"/>
      <c r="P47" s="161"/>
      <c r="Q47" s="161"/>
      <c r="R47" s="161"/>
      <c r="S47" s="161"/>
      <c r="T47" s="161"/>
      <c r="U47" s="161"/>
      <c r="V47" s="161"/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113</v>
      </c>
      <c r="AH47" s="151">
        <v>0</v>
      </c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8"/>
      <c r="B48" s="159"/>
      <c r="C48" s="188" t="s">
        <v>161</v>
      </c>
      <c r="D48" s="163"/>
      <c r="E48" s="164">
        <v>226</v>
      </c>
      <c r="F48" s="161"/>
      <c r="G48" s="161"/>
      <c r="H48" s="161"/>
      <c r="I48" s="161"/>
      <c r="J48" s="161"/>
      <c r="K48" s="161"/>
      <c r="L48" s="161"/>
      <c r="M48" s="161"/>
      <c r="N48" s="161"/>
      <c r="O48" s="161"/>
      <c r="P48" s="161"/>
      <c r="Q48" s="161"/>
      <c r="R48" s="161"/>
      <c r="S48" s="161"/>
      <c r="T48" s="161"/>
      <c r="U48" s="161"/>
      <c r="V48" s="161"/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113</v>
      </c>
      <c r="AH48" s="151">
        <v>0</v>
      </c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8"/>
      <c r="B49" s="159"/>
      <c r="C49" s="188" t="s">
        <v>162</v>
      </c>
      <c r="D49" s="163"/>
      <c r="E49" s="164">
        <v>205</v>
      </c>
      <c r="F49" s="161"/>
      <c r="G49" s="161"/>
      <c r="H49" s="161"/>
      <c r="I49" s="161"/>
      <c r="J49" s="161"/>
      <c r="K49" s="161"/>
      <c r="L49" s="161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113</v>
      </c>
      <c r="AH49" s="151">
        <v>0</v>
      </c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8">
        <v>12</v>
      </c>
      <c r="B50" s="179" t="s">
        <v>163</v>
      </c>
      <c r="C50" s="189" t="s">
        <v>164</v>
      </c>
      <c r="D50" s="180" t="s">
        <v>165</v>
      </c>
      <c r="E50" s="181">
        <v>12</v>
      </c>
      <c r="F50" s="182"/>
      <c r="G50" s="183">
        <f>ROUND(E50*F50,2)</f>
        <v>0</v>
      </c>
      <c r="H50" s="162"/>
      <c r="I50" s="161">
        <f>ROUND(E50*H50,2)</f>
        <v>0</v>
      </c>
      <c r="J50" s="162"/>
      <c r="K50" s="161">
        <f>ROUND(E50*J50,2)</f>
        <v>0</v>
      </c>
      <c r="L50" s="161">
        <v>21</v>
      </c>
      <c r="M50" s="161">
        <f>G50*(1+L50/100)</f>
        <v>0</v>
      </c>
      <c r="N50" s="161">
        <v>0</v>
      </c>
      <c r="O50" s="161">
        <f>ROUND(E50*N50,2)</f>
        <v>0</v>
      </c>
      <c r="P50" s="161">
        <v>2.0109999999999999E-2</v>
      </c>
      <c r="Q50" s="161">
        <f>ROUND(E50*P50,2)</f>
        <v>0.24</v>
      </c>
      <c r="R50" s="161"/>
      <c r="S50" s="161" t="s">
        <v>110</v>
      </c>
      <c r="T50" s="161" t="s">
        <v>110</v>
      </c>
      <c r="U50" s="161">
        <v>0.46500000000000002</v>
      </c>
      <c r="V50" s="161">
        <f>ROUND(E50*U50,2)</f>
        <v>5.58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111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72">
        <v>13</v>
      </c>
      <c r="B51" s="173" t="s">
        <v>166</v>
      </c>
      <c r="C51" s="187" t="s">
        <v>167</v>
      </c>
      <c r="D51" s="174" t="s">
        <v>168</v>
      </c>
      <c r="E51" s="175">
        <v>99.6</v>
      </c>
      <c r="F51" s="176"/>
      <c r="G51" s="177">
        <f>ROUND(E51*F51,2)</f>
        <v>0</v>
      </c>
      <c r="H51" s="162"/>
      <c r="I51" s="161">
        <f>ROUND(E51*H51,2)</f>
        <v>0</v>
      </c>
      <c r="J51" s="162"/>
      <c r="K51" s="161">
        <f>ROUND(E51*J51,2)</f>
        <v>0</v>
      </c>
      <c r="L51" s="161">
        <v>21</v>
      </c>
      <c r="M51" s="161">
        <f>G51*(1+L51/100)</f>
        <v>0</v>
      </c>
      <c r="N51" s="161">
        <v>0</v>
      </c>
      <c r="O51" s="161">
        <f>ROUND(E51*N51,2)</f>
        <v>0</v>
      </c>
      <c r="P51" s="161">
        <v>3.2399999999999998E-3</v>
      </c>
      <c r="Q51" s="161">
        <f>ROUND(E51*P51,2)</f>
        <v>0.32</v>
      </c>
      <c r="R51" s="161"/>
      <c r="S51" s="161" t="s">
        <v>110</v>
      </c>
      <c r="T51" s="161" t="s">
        <v>110</v>
      </c>
      <c r="U51" s="161">
        <v>6.9000000000000006E-2</v>
      </c>
      <c r="V51" s="161">
        <f>ROUND(E51*U51,2)</f>
        <v>6.87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111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8"/>
      <c r="B52" s="159"/>
      <c r="C52" s="188" t="s">
        <v>169</v>
      </c>
      <c r="D52" s="163"/>
      <c r="E52" s="164">
        <v>63</v>
      </c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1"/>
      <c r="W52" s="16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113</v>
      </c>
      <c r="AH52" s="151">
        <v>0</v>
      </c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8"/>
      <c r="B53" s="159"/>
      <c r="C53" s="188" t="s">
        <v>170</v>
      </c>
      <c r="D53" s="163"/>
      <c r="E53" s="164">
        <v>36.6</v>
      </c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1"/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113</v>
      </c>
      <c r="AH53" s="151">
        <v>0</v>
      </c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72">
        <v>14</v>
      </c>
      <c r="B54" s="173" t="s">
        <v>171</v>
      </c>
      <c r="C54" s="187" t="s">
        <v>172</v>
      </c>
      <c r="D54" s="174" t="s">
        <v>165</v>
      </c>
      <c r="E54" s="175">
        <v>15</v>
      </c>
      <c r="F54" s="176"/>
      <c r="G54" s="177">
        <f>ROUND(E54*F54,2)</f>
        <v>0</v>
      </c>
      <c r="H54" s="162"/>
      <c r="I54" s="161">
        <f>ROUND(E54*H54,2)</f>
        <v>0</v>
      </c>
      <c r="J54" s="162"/>
      <c r="K54" s="161">
        <f>ROUND(E54*J54,2)</f>
        <v>0</v>
      </c>
      <c r="L54" s="161">
        <v>21</v>
      </c>
      <c r="M54" s="161">
        <f>G54*(1+L54/100)</f>
        <v>0</v>
      </c>
      <c r="N54" s="161">
        <v>0</v>
      </c>
      <c r="O54" s="161">
        <f>ROUND(E54*N54,2)</f>
        <v>0</v>
      </c>
      <c r="P54" s="161">
        <v>3.0300000000000001E-3</v>
      </c>
      <c r="Q54" s="161">
        <f>ROUND(E54*P54,2)</f>
        <v>0.05</v>
      </c>
      <c r="R54" s="161"/>
      <c r="S54" s="161" t="s">
        <v>110</v>
      </c>
      <c r="T54" s="161" t="s">
        <v>110</v>
      </c>
      <c r="U54" s="161">
        <v>8.0500000000000002E-2</v>
      </c>
      <c r="V54" s="161">
        <f>ROUND(E54*U54,2)</f>
        <v>1.21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111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8"/>
      <c r="B55" s="159"/>
      <c r="C55" s="188" t="s">
        <v>173</v>
      </c>
      <c r="D55" s="163"/>
      <c r="E55" s="164">
        <v>15</v>
      </c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  <c r="T55" s="161"/>
      <c r="U55" s="161"/>
      <c r="V55" s="161"/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113</v>
      </c>
      <c r="AH55" s="151">
        <v>0</v>
      </c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2">
        <v>15</v>
      </c>
      <c r="B56" s="173" t="s">
        <v>174</v>
      </c>
      <c r="C56" s="187" t="s">
        <v>175</v>
      </c>
      <c r="D56" s="174" t="s">
        <v>168</v>
      </c>
      <c r="E56" s="175">
        <v>6.15</v>
      </c>
      <c r="F56" s="176"/>
      <c r="G56" s="177">
        <f>ROUND(E56*F56,2)</f>
        <v>0</v>
      </c>
      <c r="H56" s="162"/>
      <c r="I56" s="161">
        <f>ROUND(E56*H56,2)</f>
        <v>0</v>
      </c>
      <c r="J56" s="162"/>
      <c r="K56" s="161">
        <f>ROUND(E56*J56,2)</f>
        <v>0</v>
      </c>
      <c r="L56" s="161">
        <v>21</v>
      </c>
      <c r="M56" s="161">
        <f>G56*(1+L56/100)</f>
        <v>0</v>
      </c>
      <c r="N56" s="161">
        <v>0</v>
      </c>
      <c r="O56" s="161">
        <f>ROUND(E56*N56,2)</f>
        <v>0</v>
      </c>
      <c r="P56" s="161">
        <v>3.3600000000000001E-3</v>
      </c>
      <c r="Q56" s="161">
        <f>ROUND(E56*P56,2)</f>
        <v>0.02</v>
      </c>
      <c r="R56" s="161"/>
      <c r="S56" s="161" t="s">
        <v>110</v>
      </c>
      <c r="T56" s="161" t="s">
        <v>110</v>
      </c>
      <c r="U56" s="161">
        <v>6.9000000000000006E-2</v>
      </c>
      <c r="V56" s="161">
        <f>ROUND(E56*U56,2)</f>
        <v>0.42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111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8"/>
      <c r="B57" s="159"/>
      <c r="C57" s="188" t="s">
        <v>176</v>
      </c>
      <c r="D57" s="163"/>
      <c r="E57" s="164">
        <v>6.15</v>
      </c>
      <c r="F57" s="161"/>
      <c r="G57" s="161"/>
      <c r="H57" s="161"/>
      <c r="I57" s="161"/>
      <c r="J57" s="161"/>
      <c r="K57" s="161"/>
      <c r="L57" s="161"/>
      <c r="M57" s="161"/>
      <c r="N57" s="161"/>
      <c r="O57" s="161"/>
      <c r="P57" s="161"/>
      <c r="Q57" s="161"/>
      <c r="R57" s="161"/>
      <c r="S57" s="161"/>
      <c r="T57" s="161"/>
      <c r="U57" s="161"/>
      <c r="V57" s="161"/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113</v>
      </c>
      <c r="AH57" s="151">
        <v>0</v>
      </c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2">
        <v>16</v>
      </c>
      <c r="B58" s="173" t="s">
        <v>177</v>
      </c>
      <c r="C58" s="187" t="s">
        <v>178</v>
      </c>
      <c r="D58" s="174" t="s">
        <v>168</v>
      </c>
      <c r="E58" s="175">
        <v>183</v>
      </c>
      <c r="F58" s="176"/>
      <c r="G58" s="177">
        <f>ROUND(E58*F58,2)</f>
        <v>0</v>
      </c>
      <c r="H58" s="162"/>
      <c r="I58" s="161">
        <f>ROUND(E58*H58,2)</f>
        <v>0</v>
      </c>
      <c r="J58" s="162"/>
      <c r="K58" s="161">
        <f>ROUND(E58*J58,2)</f>
        <v>0</v>
      </c>
      <c r="L58" s="161">
        <v>21</v>
      </c>
      <c r="M58" s="161">
        <f>G58*(1+L58/100)</f>
        <v>0</v>
      </c>
      <c r="N58" s="161">
        <v>0</v>
      </c>
      <c r="O58" s="161">
        <f>ROUND(E58*N58,2)</f>
        <v>0</v>
      </c>
      <c r="P58" s="161">
        <v>2.3E-3</v>
      </c>
      <c r="Q58" s="161">
        <f>ROUND(E58*P58,2)</f>
        <v>0.42</v>
      </c>
      <c r="R58" s="161"/>
      <c r="S58" s="161" t="s">
        <v>110</v>
      </c>
      <c r="T58" s="161" t="s">
        <v>110</v>
      </c>
      <c r="U58" s="161">
        <v>0.10349999999999999</v>
      </c>
      <c r="V58" s="161">
        <f>ROUND(E58*U58,2)</f>
        <v>18.940000000000001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111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8"/>
      <c r="B59" s="159"/>
      <c r="C59" s="188" t="s">
        <v>179</v>
      </c>
      <c r="D59" s="163"/>
      <c r="E59" s="164">
        <v>167</v>
      </c>
      <c r="F59" s="161"/>
      <c r="G59" s="161"/>
      <c r="H59" s="161"/>
      <c r="I59" s="161"/>
      <c r="J59" s="161"/>
      <c r="K59" s="161"/>
      <c r="L59" s="161"/>
      <c r="M59" s="161"/>
      <c r="N59" s="161"/>
      <c r="O59" s="161"/>
      <c r="P59" s="161"/>
      <c r="Q59" s="161"/>
      <c r="R59" s="161"/>
      <c r="S59" s="161"/>
      <c r="T59" s="161"/>
      <c r="U59" s="161"/>
      <c r="V59" s="161"/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113</v>
      </c>
      <c r="AH59" s="151">
        <v>0</v>
      </c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8"/>
      <c r="B60" s="159"/>
      <c r="C60" s="188" t="s">
        <v>180</v>
      </c>
      <c r="D60" s="163"/>
      <c r="E60" s="164">
        <v>16</v>
      </c>
      <c r="F60" s="161"/>
      <c r="G60" s="161"/>
      <c r="H60" s="161"/>
      <c r="I60" s="161"/>
      <c r="J60" s="161"/>
      <c r="K60" s="161"/>
      <c r="L60" s="161"/>
      <c r="M60" s="161"/>
      <c r="N60" s="161"/>
      <c r="O60" s="161"/>
      <c r="P60" s="161"/>
      <c r="Q60" s="161"/>
      <c r="R60" s="161"/>
      <c r="S60" s="161"/>
      <c r="T60" s="161"/>
      <c r="U60" s="161"/>
      <c r="V60" s="161"/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113</v>
      </c>
      <c r="AH60" s="151">
        <v>0</v>
      </c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2">
        <v>17</v>
      </c>
      <c r="B61" s="173" t="s">
        <v>181</v>
      </c>
      <c r="C61" s="187" t="s">
        <v>182</v>
      </c>
      <c r="D61" s="174" t="s">
        <v>168</v>
      </c>
      <c r="E61" s="175">
        <v>4.4000000000000004</v>
      </c>
      <c r="F61" s="176"/>
      <c r="G61" s="177">
        <f>ROUND(E61*F61,2)</f>
        <v>0</v>
      </c>
      <c r="H61" s="162"/>
      <c r="I61" s="161">
        <f>ROUND(E61*H61,2)</f>
        <v>0</v>
      </c>
      <c r="J61" s="162"/>
      <c r="K61" s="161">
        <f>ROUND(E61*J61,2)</f>
        <v>0</v>
      </c>
      <c r="L61" s="161">
        <v>21</v>
      </c>
      <c r="M61" s="161">
        <f>G61*(1+L61/100)</f>
        <v>0</v>
      </c>
      <c r="N61" s="161">
        <v>0</v>
      </c>
      <c r="O61" s="161">
        <f>ROUND(E61*N61,2)</f>
        <v>0</v>
      </c>
      <c r="P61" s="161">
        <v>2.2599999999999999E-3</v>
      </c>
      <c r="Q61" s="161">
        <f>ROUND(E61*P61,2)</f>
        <v>0.01</v>
      </c>
      <c r="R61" s="161"/>
      <c r="S61" s="161" t="s">
        <v>110</v>
      </c>
      <c r="T61" s="161" t="s">
        <v>110</v>
      </c>
      <c r="U61" s="161">
        <v>5.7500000000000002E-2</v>
      </c>
      <c r="V61" s="161">
        <f>ROUND(E61*U61,2)</f>
        <v>0.25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111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8"/>
      <c r="B62" s="159"/>
      <c r="C62" s="188" t="s">
        <v>183</v>
      </c>
      <c r="D62" s="163"/>
      <c r="E62" s="164">
        <v>3.8</v>
      </c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161"/>
      <c r="Q62" s="161"/>
      <c r="R62" s="161"/>
      <c r="S62" s="161"/>
      <c r="T62" s="161"/>
      <c r="U62" s="161"/>
      <c r="V62" s="161"/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113</v>
      </c>
      <c r="AH62" s="151">
        <v>0</v>
      </c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/>
      <c r="B63" s="159"/>
      <c r="C63" s="188" t="s">
        <v>184</v>
      </c>
      <c r="D63" s="163"/>
      <c r="E63" s="164">
        <v>0.6</v>
      </c>
      <c r="F63" s="161"/>
      <c r="G63" s="161"/>
      <c r="H63" s="161"/>
      <c r="I63" s="161"/>
      <c r="J63" s="161"/>
      <c r="K63" s="161"/>
      <c r="L63" s="161"/>
      <c r="M63" s="161"/>
      <c r="N63" s="161"/>
      <c r="O63" s="161"/>
      <c r="P63" s="161"/>
      <c r="Q63" s="161"/>
      <c r="R63" s="161"/>
      <c r="S63" s="161"/>
      <c r="T63" s="161"/>
      <c r="U63" s="161"/>
      <c r="V63" s="161"/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113</v>
      </c>
      <c r="AH63" s="151">
        <v>0</v>
      </c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72">
        <v>18</v>
      </c>
      <c r="B64" s="173" t="s">
        <v>185</v>
      </c>
      <c r="C64" s="187" t="s">
        <v>186</v>
      </c>
      <c r="D64" s="174" t="s">
        <v>187</v>
      </c>
      <c r="E64" s="175">
        <v>182</v>
      </c>
      <c r="F64" s="176"/>
      <c r="G64" s="177">
        <f>ROUND(E64*F64,2)</f>
        <v>0</v>
      </c>
      <c r="H64" s="162"/>
      <c r="I64" s="161">
        <f>ROUND(E64*H64,2)</f>
        <v>0</v>
      </c>
      <c r="J64" s="162"/>
      <c r="K64" s="161">
        <f>ROUND(E64*J64,2)</f>
        <v>0</v>
      </c>
      <c r="L64" s="161">
        <v>21</v>
      </c>
      <c r="M64" s="161">
        <f>G64*(1+L64/100)</f>
        <v>0</v>
      </c>
      <c r="N64" s="161">
        <v>5.0000000000000002E-5</v>
      </c>
      <c r="O64" s="161">
        <f>ROUND(E64*N64,2)</f>
        <v>0.01</v>
      </c>
      <c r="P64" s="161">
        <v>1E-3</v>
      </c>
      <c r="Q64" s="161">
        <f>ROUND(E64*P64,2)</f>
        <v>0.18</v>
      </c>
      <c r="R64" s="161"/>
      <c r="S64" s="161" t="s">
        <v>110</v>
      </c>
      <c r="T64" s="161" t="s">
        <v>110</v>
      </c>
      <c r="U64" s="161">
        <v>9.7000000000000003E-2</v>
      </c>
      <c r="V64" s="161">
        <f>ROUND(E64*U64,2)</f>
        <v>17.649999999999999</v>
      </c>
      <c r="W64" s="16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111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8"/>
      <c r="B65" s="159"/>
      <c r="C65" s="188" t="s">
        <v>188</v>
      </c>
      <c r="D65" s="163"/>
      <c r="E65" s="164">
        <v>120</v>
      </c>
      <c r="F65" s="161"/>
      <c r="G65" s="161"/>
      <c r="H65" s="161"/>
      <c r="I65" s="161"/>
      <c r="J65" s="161"/>
      <c r="K65" s="161"/>
      <c r="L65" s="161"/>
      <c r="M65" s="161"/>
      <c r="N65" s="161"/>
      <c r="O65" s="161"/>
      <c r="P65" s="161"/>
      <c r="Q65" s="161"/>
      <c r="R65" s="161"/>
      <c r="S65" s="161"/>
      <c r="T65" s="161"/>
      <c r="U65" s="161"/>
      <c r="V65" s="161"/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113</v>
      </c>
      <c r="AH65" s="151">
        <v>0</v>
      </c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8"/>
      <c r="B66" s="159"/>
      <c r="C66" s="188" t="s">
        <v>189</v>
      </c>
      <c r="D66" s="163"/>
      <c r="E66" s="164">
        <v>15</v>
      </c>
      <c r="F66" s="161"/>
      <c r="G66" s="161"/>
      <c r="H66" s="161"/>
      <c r="I66" s="161"/>
      <c r="J66" s="161"/>
      <c r="K66" s="161"/>
      <c r="L66" s="161"/>
      <c r="M66" s="161"/>
      <c r="N66" s="161"/>
      <c r="O66" s="161"/>
      <c r="P66" s="161"/>
      <c r="Q66" s="161"/>
      <c r="R66" s="161"/>
      <c r="S66" s="161"/>
      <c r="T66" s="161"/>
      <c r="U66" s="161"/>
      <c r="V66" s="161"/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113</v>
      </c>
      <c r="AH66" s="151">
        <v>0</v>
      </c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8"/>
      <c r="B67" s="159"/>
      <c r="C67" s="188" t="s">
        <v>190</v>
      </c>
      <c r="D67" s="163"/>
      <c r="E67" s="164">
        <v>17</v>
      </c>
      <c r="F67" s="161"/>
      <c r="G67" s="161"/>
      <c r="H67" s="161"/>
      <c r="I67" s="161"/>
      <c r="J67" s="161"/>
      <c r="K67" s="161"/>
      <c r="L67" s="161"/>
      <c r="M67" s="161"/>
      <c r="N67" s="161"/>
      <c r="O67" s="161"/>
      <c r="P67" s="161"/>
      <c r="Q67" s="161"/>
      <c r="R67" s="161"/>
      <c r="S67" s="161"/>
      <c r="T67" s="161"/>
      <c r="U67" s="161"/>
      <c r="V67" s="161"/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113</v>
      </c>
      <c r="AH67" s="151">
        <v>0</v>
      </c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/>
      <c r="B68" s="159"/>
      <c r="C68" s="188" t="s">
        <v>191</v>
      </c>
      <c r="D68" s="163"/>
      <c r="E68" s="164">
        <v>30</v>
      </c>
      <c r="F68" s="161"/>
      <c r="G68" s="161"/>
      <c r="H68" s="161"/>
      <c r="I68" s="161"/>
      <c r="J68" s="161"/>
      <c r="K68" s="161"/>
      <c r="L68" s="161"/>
      <c r="M68" s="161"/>
      <c r="N68" s="161"/>
      <c r="O68" s="161"/>
      <c r="P68" s="161"/>
      <c r="Q68" s="161"/>
      <c r="R68" s="161"/>
      <c r="S68" s="161"/>
      <c r="T68" s="161"/>
      <c r="U68" s="161"/>
      <c r="V68" s="161"/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113</v>
      </c>
      <c r="AH68" s="151">
        <v>0</v>
      </c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72">
        <v>19</v>
      </c>
      <c r="B69" s="173" t="s">
        <v>192</v>
      </c>
      <c r="C69" s="187" t="s">
        <v>193</v>
      </c>
      <c r="D69" s="174" t="s">
        <v>187</v>
      </c>
      <c r="E69" s="175">
        <v>666</v>
      </c>
      <c r="F69" s="176"/>
      <c r="G69" s="177">
        <f>ROUND(E69*F69,2)</f>
        <v>0</v>
      </c>
      <c r="H69" s="162"/>
      <c r="I69" s="161">
        <f>ROUND(E69*H69,2)</f>
        <v>0</v>
      </c>
      <c r="J69" s="162"/>
      <c r="K69" s="161">
        <f>ROUND(E69*J69,2)</f>
        <v>0</v>
      </c>
      <c r="L69" s="161">
        <v>21</v>
      </c>
      <c r="M69" s="161">
        <f>G69*(1+L69/100)</f>
        <v>0</v>
      </c>
      <c r="N69" s="161">
        <v>5.0000000000000002E-5</v>
      </c>
      <c r="O69" s="161">
        <f>ROUND(E69*N69,2)</f>
        <v>0.03</v>
      </c>
      <c r="P69" s="161">
        <v>1E-3</v>
      </c>
      <c r="Q69" s="161">
        <f>ROUND(E69*P69,2)</f>
        <v>0.67</v>
      </c>
      <c r="R69" s="161"/>
      <c r="S69" s="161" t="s">
        <v>110</v>
      </c>
      <c r="T69" s="161" t="s">
        <v>110</v>
      </c>
      <c r="U69" s="161">
        <v>4.1000000000000002E-2</v>
      </c>
      <c r="V69" s="161">
        <f>ROUND(E69*U69,2)</f>
        <v>27.31</v>
      </c>
      <c r="W69" s="161"/>
      <c r="X69" s="151"/>
      <c r="Y69" s="151"/>
      <c r="Z69" s="151"/>
      <c r="AA69" s="151"/>
      <c r="AB69" s="151"/>
      <c r="AC69" s="151"/>
      <c r="AD69" s="151"/>
      <c r="AE69" s="151"/>
      <c r="AF69" s="151"/>
      <c r="AG69" s="151" t="s">
        <v>111</v>
      </c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58"/>
      <c r="B70" s="159"/>
      <c r="C70" s="188" t="s">
        <v>194</v>
      </c>
      <c r="D70" s="163"/>
      <c r="E70" s="164">
        <v>245</v>
      </c>
      <c r="F70" s="161"/>
      <c r="G70" s="161"/>
      <c r="H70" s="161"/>
      <c r="I70" s="161"/>
      <c r="J70" s="161"/>
      <c r="K70" s="161"/>
      <c r="L70" s="161"/>
      <c r="M70" s="161"/>
      <c r="N70" s="161"/>
      <c r="O70" s="161"/>
      <c r="P70" s="161"/>
      <c r="Q70" s="161"/>
      <c r="R70" s="161"/>
      <c r="S70" s="161"/>
      <c r="T70" s="161"/>
      <c r="U70" s="161"/>
      <c r="V70" s="161"/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113</v>
      </c>
      <c r="AH70" s="151">
        <v>0</v>
      </c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8"/>
      <c r="B71" s="159"/>
      <c r="C71" s="188" t="s">
        <v>195</v>
      </c>
      <c r="D71" s="163"/>
      <c r="E71" s="164">
        <v>226</v>
      </c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1"/>
      <c r="S71" s="161"/>
      <c r="T71" s="161"/>
      <c r="U71" s="161"/>
      <c r="V71" s="161"/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113</v>
      </c>
      <c r="AH71" s="151">
        <v>0</v>
      </c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58"/>
      <c r="B72" s="159"/>
      <c r="C72" s="188" t="s">
        <v>196</v>
      </c>
      <c r="D72" s="163"/>
      <c r="E72" s="164">
        <v>45</v>
      </c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113</v>
      </c>
      <c r="AH72" s="151">
        <v>0</v>
      </c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58"/>
      <c r="B73" s="159"/>
      <c r="C73" s="188" t="s">
        <v>197</v>
      </c>
      <c r="D73" s="163"/>
      <c r="E73" s="164">
        <v>150</v>
      </c>
      <c r="F73" s="161"/>
      <c r="G73" s="161"/>
      <c r="H73" s="161"/>
      <c r="I73" s="161"/>
      <c r="J73" s="161"/>
      <c r="K73" s="161"/>
      <c r="L73" s="161"/>
      <c r="M73" s="161"/>
      <c r="N73" s="161"/>
      <c r="O73" s="161"/>
      <c r="P73" s="161"/>
      <c r="Q73" s="161"/>
      <c r="R73" s="161"/>
      <c r="S73" s="161"/>
      <c r="T73" s="161"/>
      <c r="U73" s="161"/>
      <c r="V73" s="161"/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113</v>
      </c>
      <c r="AH73" s="151">
        <v>0</v>
      </c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x14ac:dyDescent="0.2">
      <c r="A74" s="166" t="s">
        <v>105</v>
      </c>
      <c r="B74" s="167" t="s">
        <v>64</v>
      </c>
      <c r="C74" s="186" t="s">
        <v>65</v>
      </c>
      <c r="D74" s="168"/>
      <c r="E74" s="169"/>
      <c r="F74" s="170"/>
      <c r="G74" s="171">
        <f>SUMIF(AG75:AG75,"&lt;&gt;NOR",G75:G75)</f>
        <v>0</v>
      </c>
      <c r="H74" s="165"/>
      <c r="I74" s="165">
        <f>SUM(I75:I75)</f>
        <v>0</v>
      </c>
      <c r="J74" s="165"/>
      <c r="K74" s="165">
        <f>SUM(K75:K75)</f>
        <v>0</v>
      </c>
      <c r="L74" s="165"/>
      <c r="M74" s="165">
        <f>SUM(M75:M75)</f>
        <v>0</v>
      </c>
      <c r="N74" s="165"/>
      <c r="O74" s="165">
        <f>SUM(O75:O75)</f>
        <v>0</v>
      </c>
      <c r="P74" s="165"/>
      <c r="Q74" s="165">
        <f>SUM(Q75:Q75)</f>
        <v>0</v>
      </c>
      <c r="R74" s="165"/>
      <c r="S74" s="165"/>
      <c r="T74" s="165"/>
      <c r="U74" s="165"/>
      <c r="V74" s="165">
        <f>SUM(V75:V75)</f>
        <v>147.83000000000001</v>
      </c>
      <c r="W74" s="165"/>
      <c r="AG74" t="s">
        <v>106</v>
      </c>
    </row>
    <row r="75" spans="1:60" outlineLevel="1" x14ac:dyDescent="0.2">
      <c r="A75" s="178">
        <v>20</v>
      </c>
      <c r="B75" s="179" t="s">
        <v>198</v>
      </c>
      <c r="C75" s="189" t="s">
        <v>199</v>
      </c>
      <c r="D75" s="180" t="s">
        <v>200</v>
      </c>
      <c r="E75" s="181">
        <v>57.363959999999999</v>
      </c>
      <c r="F75" s="182"/>
      <c r="G75" s="183">
        <f>ROUND(E75*F75,2)</f>
        <v>0</v>
      </c>
      <c r="H75" s="162"/>
      <c r="I75" s="161">
        <f>ROUND(E75*H75,2)</f>
        <v>0</v>
      </c>
      <c r="J75" s="162"/>
      <c r="K75" s="161">
        <f>ROUND(E75*J75,2)</f>
        <v>0</v>
      </c>
      <c r="L75" s="161">
        <v>21</v>
      </c>
      <c r="M75" s="161">
        <f>G75*(1+L75/100)</f>
        <v>0</v>
      </c>
      <c r="N75" s="161">
        <v>0</v>
      </c>
      <c r="O75" s="161">
        <f>ROUND(E75*N75,2)</f>
        <v>0</v>
      </c>
      <c r="P75" s="161">
        <v>0</v>
      </c>
      <c r="Q75" s="161">
        <f>ROUND(E75*P75,2)</f>
        <v>0</v>
      </c>
      <c r="R75" s="161"/>
      <c r="S75" s="161" t="s">
        <v>110</v>
      </c>
      <c r="T75" s="161" t="s">
        <v>110</v>
      </c>
      <c r="U75" s="161">
        <v>2.577</v>
      </c>
      <c r="V75" s="161">
        <f>ROUND(E75*U75,2)</f>
        <v>147.83000000000001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201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x14ac:dyDescent="0.2">
      <c r="A76" s="166" t="s">
        <v>105</v>
      </c>
      <c r="B76" s="167" t="s">
        <v>66</v>
      </c>
      <c r="C76" s="186" t="s">
        <v>67</v>
      </c>
      <c r="D76" s="168"/>
      <c r="E76" s="169"/>
      <c r="F76" s="170"/>
      <c r="G76" s="171">
        <f>SUMIF(AG77:AG93,"&lt;&gt;NOR",G77:G93)</f>
        <v>0</v>
      </c>
      <c r="H76" s="165"/>
      <c r="I76" s="165">
        <f>SUM(I77:I93)</f>
        <v>0</v>
      </c>
      <c r="J76" s="165"/>
      <c r="K76" s="165">
        <f>SUM(K77:K93)</f>
        <v>0</v>
      </c>
      <c r="L76" s="165"/>
      <c r="M76" s="165">
        <f>SUM(M77:M93)</f>
        <v>0</v>
      </c>
      <c r="N76" s="165"/>
      <c r="O76" s="165">
        <f>SUM(O77:O93)</f>
        <v>5.14</v>
      </c>
      <c r="P76" s="165"/>
      <c r="Q76" s="165">
        <f>SUM(Q77:Q93)</f>
        <v>0</v>
      </c>
      <c r="R76" s="165"/>
      <c r="S76" s="165"/>
      <c r="T76" s="165"/>
      <c r="U76" s="165"/>
      <c r="V76" s="165">
        <f>SUM(V77:V93)</f>
        <v>820.68999999999994</v>
      </c>
      <c r="W76" s="165"/>
      <c r="AG76" t="s">
        <v>106</v>
      </c>
    </row>
    <row r="77" spans="1:60" ht="22.5" outlineLevel="1" x14ac:dyDescent="0.2">
      <c r="A77" s="172">
        <v>21</v>
      </c>
      <c r="B77" s="173" t="s">
        <v>202</v>
      </c>
      <c r="C77" s="187" t="s">
        <v>203</v>
      </c>
      <c r="D77" s="174" t="s">
        <v>109</v>
      </c>
      <c r="E77" s="175">
        <v>641</v>
      </c>
      <c r="F77" s="176"/>
      <c r="G77" s="177">
        <f>ROUND(E77*F77,2)</f>
        <v>0</v>
      </c>
      <c r="H77" s="162"/>
      <c r="I77" s="161">
        <f>ROUND(E77*H77,2)</f>
        <v>0</v>
      </c>
      <c r="J77" s="162"/>
      <c r="K77" s="161">
        <f>ROUND(E77*J77,2)</f>
        <v>0</v>
      </c>
      <c r="L77" s="161">
        <v>21</v>
      </c>
      <c r="M77" s="161">
        <f>G77*(1+L77/100)</f>
        <v>0</v>
      </c>
      <c r="N77" s="161">
        <v>3.3E-4</v>
      </c>
      <c r="O77" s="161">
        <f>ROUND(E77*N77,2)</f>
        <v>0.21</v>
      </c>
      <c r="P77" s="161">
        <v>0</v>
      </c>
      <c r="Q77" s="161">
        <f>ROUND(E77*P77,2)</f>
        <v>0</v>
      </c>
      <c r="R77" s="161"/>
      <c r="S77" s="161" t="s">
        <v>110</v>
      </c>
      <c r="T77" s="161" t="s">
        <v>110</v>
      </c>
      <c r="U77" s="161">
        <v>2.75E-2</v>
      </c>
      <c r="V77" s="161">
        <f>ROUND(E77*U77,2)</f>
        <v>17.63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111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8"/>
      <c r="B78" s="159"/>
      <c r="C78" s="188" t="s">
        <v>204</v>
      </c>
      <c r="D78" s="163"/>
      <c r="E78" s="164">
        <v>641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  <c r="R78" s="161"/>
      <c r="S78" s="161"/>
      <c r="T78" s="161"/>
      <c r="U78" s="161"/>
      <c r="V78" s="161"/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113</v>
      </c>
      <c r="AH78" s="151">
        <v>5</v>
      </c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2">
        <v>22</v>
      </c>
      <c r="B79" s="173" t="s">
        <v>205</v>
      </c>
      <c r="C79" s="187" t="s">
        <v>206</v>
      </c>
      <c r="D79" s="174" t="s">
        <v>109</v>
      </c>
      <c r="E79" s="175">
        <v>641</v>
      </c>
      <c r="F79" s="176"/>
      <c r="G79" s="177">
        <f>ROUND(E79*F79,2)</f>
        <v>0</v>
      </c>
      <c r="H79" s="162"/>
      <c r="I79" s="161">
        <f>ROUND(E79*H79,2)</f>
        <v>0</v>
      </c>
      <c r="J79" s="162"/>
      <c r="K79" s="161">
        <f>ROUND(E79*J79,2)</f>
        <v>0</v>
      </c>
      <c r="L79" s="161">
        <v>21</v>
      </c>
      <c r="M79" s="161">
        <f>G79*(1+L79/100)</f>
        <v>0</v>
      </c>
      <c r="N79" s="161">
        <v>5.3E-3</v>
      </c>
      <c r="O79" s="161">
        <f>ROUND(E79*N79,2)</f>
        <v>3.4</v>
      </c>
      <c r="P79" s="161">
        <v>0</v>
      </c>
      <c r="Q79" s="161">
        <f>ROUND(E79*P79,2)</f>
        <v>0</v>
      </c>
      <c r="R79" s="161"/>
      <c r="S79" s="161" t="s">
        <v>110</v>
      </c>
      <c r="T79" s="161" t="s">
        <v>110</v>
      </c>
      <c r="U79" s="161">
        <v>0.2</v>
      </c>
      <c r="V79" s="161">
        <f>ROUND(E79*U79,2)</f>
        <v>128.19999999999999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111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8"/>
      <c r="B80" s="159"/>
      <c r="C80" s="188" t="s">
        <v>204</v>
      </c>
      <c r="D80" s="163"/>
      <c r="E80" s="164">
        <v>641</v>
      </c>
      <c r="F80" s="16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  <c r="R80" s="161"/>
      <c r="S80" s="161"/>
      <c r="T80" s="161"/>
      <c r="U80" s="161"/>
      <c r="V80" s="161"/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113</v>
      </c>
      <c r="AH80" s="151">
        <v>5</v>
      </c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23</v>
      </c>
      <c r="B81" s="179" t="s">
        <v>207</v>
      </c>
      <c r="C81" s="189" t="s">
        <v>208</v>
      </c>
      <c r="D81" s="180" t="s">
        <v>165</v>
      </c>
      <c r="E81" s="181">
        <v>15</v>
      </c>
      <c r="F81" s="182"/>
      <c r="G81" s="183">
        <f>ROUND(E81*F81,2)</f>
        <v>0</v>
      </c>
      <c r="H81" s="162"/>
      <c r="I81" s="161">
        <f>ROUND(E81*H81,2)</f>
        <v>0</v>
      </c>
      <c r="J81" s="162"/>
      <c r="K81" s="161">
        <f>ROUND(E81*J81,2)</f>
        <v>0</v>
      </c>
      <c r="L81" s="161">
        <v>21</v>
      </c>
      <c r="M81" s="161">
        <f>G81*(1+L81/100)</f>
        <v>0</v>
      </c>
      <c r="N81" s="161">
        <v>3.8500000000000001E-3</v>
      </c>
      <c r="O81" s="161">
        <f>ROUND(E81*N81,2)</f>
        <v>0.06</v>
      </c>
      <c r="P81" s="161">
        <v>0</v>
      </c>
      <c r="Q81" s="161">
        <f>ROUND(E81*P81,2)</f>
        <v>0</v>
      </c>
      <c r="R81" s="161"/>
      <c r="S81" s="161" t="s">
        <v>110</v>
      </c>
      <c r="T81" s="161" t="s">
        <v>110</v>
      </c>
      <c r="U81" s="161">
        <v>0.7</v>
      </c>
      <c r="V81" s="161">
        <f>ROUND(E81*U81,2)</f>
        <v>10.5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111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72">
        <v>24</v>
      </c>
      <c r="B82" s="173" t="s">
        <v>209</v>
      </c>
      <c r="C82" s="187" t="s">
        <v>210</v>
      </c>
      <c r="D82" s="174" t="s">
        <v>109</v>
      </c>
      <c r="E82" s="175">
        <v>641</v>
      </c>
      <c r="F82" s="176"/>
      <c r="G82" s="177">
        <f>ROUND(E82*F82,2)</f>
        <v>0</v>
      </c>
      <c r="H82" s="162"/>
      <c r="I82" s="161">
        <f>ROUND(E82*H82,2)</f>
        <v>0</v>
      </c>
      <c r="J82" s="162"/>
      <c r="K82" s="161">
        <f>ROUND(E82*J82,2)</f>
        <v>0</v>
      </c>
      <c r="L82" s="161">
        <v>21</v>
      </c>
      <c r="M82" s="161">
        <f>G82*(1+L82/100)</f>
        <v>0</v>
      </c>
      <c r="N82" s="161">
        <v>0</v>
      </c>
      <c r="O82" s="161">
        <f>ROUND(E82*N82,2)</f>
        <v>0</v>
      </c>
      <c r="P82" s="161">
        <v>0</v>
      </c>
      <c r="Q82" s="161">
        <f>ROUND(E82*P82,2)</f>
        <v>0</v>
      </c>
      <c r="R82" s="161"/>
      <c r="S82" s="161" t="s">
        <v>110</v>
      </c>
      <c r="T82" s="161" t="s">
        <v>110</v>
      </c>
      <c r="U82" s="161">
        <v>0.91459999999999997</v>
      </c>
      <c r="V82" s="161">
        <f>ROUND(E82*U82,2)</f>
        <v>586.26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111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8"/>
      <c r="B83" s="159"/>
      <c r="C83" s="188" t="s">
        <v>160</v>
      </c>
      <c r="D83" s="163"/>
      <c r="E83" s="164">
        <v>210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  <c r="T83" s="161"/>
      <c r="U83" s="161"/>
      <c r="V83" s="161"/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113</v>
      </c>
      <c r="AH83" s="151">
        <v>0</v>
      </c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8"/>
      <c r="B84" s="159"/>
      <c r="C84" s="188" t="s">
        <v>161</v>
      </c>
      <c r="D84" s="163"/>
      <c r="E84" s="164">
        <v>226</v>
      </c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113</v>
      </c>
      <c r="AH84" s="151">
        <v>0</v>
      </c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58"/>
      <c r="B85" s="159"/>
      <c r="C85" s="188" t="s">
        <v>162</v>
      </c>
      <c r="D85" s="163"/>
      <c r="E85" s="164">
        <v>205</v>
      </c>
      <c r="F85" s="161"/>
      <c r="G85" s="161"/>
      <c r="H85" s="161"/>
      <c r="I85" s="161"/>
      <c r="J85" s="161"/>
      <c r="K85" s="161"/>
      <c r="L85" s="161"/>
      <c r="M85" s="161"/>
      <c r="N85" s="161"/>
      <c r="O85" s="161"/>
      <c r="P85" s="161"/>
      <c r="Q85" s="161"/>
      <c r="R85" s="161"/>
      <c r="S85" s="161"/>
      <c r="T85" s="161"/>
      <c r="U85" s="161"/>
      <c r="V85" s="161"/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113</v>
      </c>
      <c r="AH85" s="151">
        <v>0</v>
      </c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ht="22.5" outlineLevel="1" x14ac:dyDescent="0.2">
      <c r="A86" s="172">
        <v>25</v>
      </c>
      <c r="B86" s="173" t="s">
        <v>211</v>
      </c>
      <c r="C86" s="187" t="s">
        <v>212</v>
      </c>
      <c r="D86" s="174" t="s">
        <v>165</v>
      </c>
      <c r="E86" s="175">
        <v>15</v>
      </c>
      <c r="F86" s="176"/>
      <c r="G86" s="177">
        <f>ROUND(E86*F86,2)</f>
        <v>0</v>
      </c>
      <c r="H86" s="162"/>
      <c r="I86" s="161">
        <f>ROUND(E86*H86,2)</f>
        <v>0</v>
      </c>
      <c r="J86" s="162"/>
      <c r="K86" s="161">
        <f>ROUND(E86*J86,2)</f>
        <v>0</v>
      </c>
      <c r="L86" s="161">
        <v>21</v>
      </c>
      <c r="M86" s="161">
        <f>G86*(1+L86/100)</f>
        <v>0</v>
      </c>
      <c r="N86" s="161">
        <v>1.1999999999999999E-3</v>
      </c>
      <c r="O86" s="161">
        <f>ROUND(E86*N86,2)</f>
        <v>0.02</v>
      </c>
      <c r="P86" s="161">
        <v>0</v>
      </c>
      <c r="Q86" s="161">
        <f>ROUND(E86*P86,2)</f>
        <v>0</v>
      </c>
      <c r="R86" s="161"/>
      <c r="S86" s="161" t="s">
        <v>110</v>
      </c>
      <c r="T86" s="161" t="s">
        <v>110</v>
      </c>
      <c r="U86" s="161">
        <v>0.6</v>
      </c>
      <c r="V86" s="161">
        <f>ROUND(E86*U86,2)</f>
        <v>9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111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/>
      <c r="B87" s="159"/>
      <c r="C87" s="188" t="s">
        <v>213</v>
      </c>
      <c r="D87" s="163"/>
      <c r="E87" s="164">
        <v>15</v>
      </c>
      <c r="F87" s="161"/>
      <c r="G87" s="161"/>
      <c r="H87" s="161"/>
      <c r="I87" s="161"/>
      <c r="J87" s="161"/>
      <c r="K87" s="161"/>
      <c r="L87" s="161"/>
      <c r="M87" s="161"/>
      <c r="N87" s="161"/>
      <c r="O87" s="161"/>
      <c r="P87" s="161"/>
      <c r="Q87" s="161"/>
      <c r="R87" s="161"/>
      <c r="S87" s="161"/>
      <c r="T87" s="161"/>
      <c r="U87" s="161"/>
      <c r="V87" s="161"/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113</v>
      </c>
      <c r="AH87" s="151">
        <v>0</v>
      </c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ht="22.5" outlineLevel="1" x14ac:dyDescent="0.2">
      <c r="A88" s="172">
        <v>26</v>
      </c>
      <c r="B88" s="173" t="s">
        <v>140</v>
      </c>
      <c r="C88" s="187" t="s">
        <v>141</v>
      </c>
      <c r="D88" s="174" t="s">
        <v>109</v>
      </c>
      <c r="E88" s="175">
        <v>641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21</v>
      </c>
      <c r="M88" s="161">
        <f>G88*(1+L88/100)</f>
        <v>0</v>
      </c>
      <c r="N88" s="161">
        <v>2.3000000000000001E-4</v>
      </c>
      <c r="O88" s="161">
        <f>ROUND(E88*N88,2)</f>
        <v>0.15</v>
      </c>
      <c r="P88" s="161">
        <v>0</v>
      </c>
      <c r="Q88" s="161">
        <f>ROUND(E88*P88,2)</f>
        <v>0</v>
      </c>
      <c r="R88" s="161"/>
      <c r="S88" s="161" t="s">
        <v>110</v>
      </c>
      <c r="T88" s="161" t="s">
        <v>110</v>
      </c>
      <c r="U88" s="161">
        <v>0.1</v>
      </c>
      <c r="V88" s="161">
        <f>ROUND(E88*U88,2)</f>
        <v>64.099999999999994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111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204</v>
      </c>
      <c r="D89" s="163"/>
      <c r="E89" s="164">
        <v>641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113</v>
      </c>
      <c r="AH89" s="151">
        <v>5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27</v>
      </c>
      <c r="B90" s="179" t="s">
        <v>214</v>
      </c>
      <c r="C90" s="189" t="s">
        <v>322</v>
      </c>
      <c r="D90" s="180" t="s">
        <v>165</v>
      </c>
      <c r="E90" s="181">
        <v>15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21</v>
      </c>
      <c r="M90" s="161">
        <f>G90*(1+L90/100)</f>
        <v>0</v>
      </c>
      <c r="N90" s="161">
        <v>2.7E-4</v>
      </c>
      <c r="O90" s="161">
        <f>ROUND(E90*N90,2)</f>
        <v>0</v>
      </c>
      <c r="P90" s="161">
        <v>0</v>
      </c>
      <c r="Q90" s="161">
        <f>ROUND(E90*P90,2)</f>
        <v>0</v>
      </c>
      <c r="R90" s="161"/>
      <c r="S90" s="161" t="s">
        <v>110</v>
      </c>
      <c r="T90" s="161" t="s">
        <v>110</v>
      </c>
      <c r="U90" s="161">
        <v>0.33300000000000002</v>
      </c>
      <c r="V90" s="161">
        <f>ROUND(E90*U90,2)</f>
        <v>5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111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28</v>
      </c>
      <c r="B91" s="173" t="s">
        <v>215</v>
      </c>
      <c r="C91" s="187" t="s">
        <v>216</v>
      </c>
      <c r="D91" s="174" t="s">
        <v>109</v>
      </c>
      <c r="E91" s="175">
        <v>705.1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21</v>
      </c>
      <c r="M91" s="161">
        <f>G91*(1+L91/100)</f>
        <v>0</v>
      </c>
      <c r="N91" s="161">
        <v>1.8500000000000001E-3</v>
      </c>
      <c r="O91" s="161">
        <f>ROUND(E91*N91,2)</f>
        <v>1.3</v>
      </c>
      <c r="P91" s="161">
        <v>0</v>
      </c>
      <c r="Q91" s="161">
        <f>ROUND(E91*P91,2)</f>
        <v>0</v>
      </c>
      <c r="R91" s="161" t="s">
        <v>217</v>
      </c>
      <c r="S91" s="161" t="s">
        <v>110</v>
      </c>
      <c r="T91" s="161" t="s">
        <v>110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218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219</v>
      </c>
      <c r="D92" s="163"/>
      <c r="E92" s="164">
        <v>705.1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113</v>
      </c>
      <c r="AH92" s="151">
        <v>5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8">
        <v>29</v>
      </c>
      <c r="B93" s="159" t="s">
        <v>220</v>
      </c>
      <c r="C93" s="190" t="s">
        <v>221</v>
      </c>
      <c r="D93" s="160" t="s">
        <v>0</v>
      </c>
      <c r="E93" s="184"/>
      <c r="F93" s="162"/>
      <c r="G93" s="161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21</v>
      </c>
      <c r="M93" s="161">
        <f>G93*(1+L93/100)</f>
        <v>0</v>
      </c>
      <c r="N93" s="161">
        <v>0</v>
      </c>
      <c r="O93" s="161">
        <f>ROUND(E93*N93,2)</f>
        <v>0</v>
      </c>
      <c r="P93" s="161">
        <v>0</v>
      </c>
      <c r="Q93" s="161">
        <f>ROUND(E93*P93,2)</f>
        <v>0</v>
      </c>
      <c r="R93" s="161"/>
      <c r="S93" s="161" t="s">
        <v>110</v>
      </c>
      <c r="T93" s="161" t="s">
        <v>110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201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x14ac:dyDescent="0.2">
      <c r="A94" s="166" t="s">
        <v>105</v>
      </c>
      <c r="B94" s="167" t="s">
        <v>68</v>
      </c>
      <c r="C94" s="186" t="s">
        <v>69</v>
      </c>
      <c r="D94" s="168"/>
      <c r="E94" s="169"/>
      <c r="F94" s="170"/>
      <c r="G94" s="171">
        <f>SUMIF(AG95:AG97,"&lt;&gt;NOR",G95:G97)</f>
        <v>0</v>
      </c>
      <c r="H94" s="165"/>
      <c r="I94" s="165">
        <f>SUM(I95:I97)</f>
        <v>0</v>
      </c>
      <c r="J94" s="165"/>
      <c r="K94" s="165">
        <f>SUM(K95:K97)</f>
        <v>0</v>
      </c>
      <c r="L94" s="165"/>
      <c r="M94" s="165">
        <f>SUM(M95:M97)</f>
        <v>0</v>
      </c>
      <c r="N94" s="165"/>
      <c r="O94" s="165">
        <f>SUM(O95:O97)</f>
        <v>0.03</v>
      </c>
      <c r="P94" s="165"/>
      <c r="Q94" s="165">
        <f>SUM(Q95:Q97)</f>
        <v>0</v>
      </c>
      <c r="R94" s="165"/>
      <c r="S94" s="165"/>
      <c r="T94" s="165"/>
      <c r="U94" s="165"/>
      <c r="V94" s="165">
        <f>SUM(V95:V97)</f>
        <v>7.9399999999999995</v>
      </c>
      <c r="W94" s="165"/>
      <c r="AG94" t="s">
        <v>106</v>
      </c>
    </row>
    <row r="95" spans="1:60" ht="22.5" outlineLevel="1" x14ac:dyDescent="0.2">
      <c r="A95" s="178">
        <v>30</v>
      </c>
      <c r="B95" s="179" t="s">
        <v>222</v>
      </c>
      <c r="C95" s="189" t="s">
        <v>323</v>
      </c>
      <c r="D95" s="180" t="s">
        <v>165</v>
      </c>
      <c r="E95" s="181">
        <v>2</v>
      </c>
      <c r="F95" s="182"/>
      <c r="G95" s="183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21</v>
      </c>
      <c r="M95" s="161">
        <f>G95*(1+L95/100)</f>
        <v>0</v>
      </c>
      <c r="N95" s="161">
        <v>2.1099999999999999E-3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110</v>
      </c>
      <c r="T95" s="161" t="s">
        <v>110</v>
      </c>
      <c r="U95" s="161">
        <v>0.67100000000000004</v>
      </c>
      <c r="V95" s="161">
        <f>ROUND(E95*U95,2)</f>
        <v>1.34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111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31</v>
      </c>
      <c r="B96" s="173" t="s">
        <v>223</v>
      </c>
      <c r="C96" s="187" t="s">
        <v>324</v>
      </c>
      <c r="D96" s="174" t="s">
        <v>165</v>
      </c>
      <c r="E96" s="175">
        <v>10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21</v>
      </c>
      <c r="M96" s="161">
        <f>G96*(1+L96/100)</f>
        <v>0</v>
      </c>
      <c r="N96" s="161">
        <v>2.8E-3</v>
      </c>
      <c r="O96" s="161">
        <f>ROUND(E96*N96,2)</f>
        <v>0.03</v>
      </c>
      <c r="P96" s="161">
        <v>0</v>
      </c>
      <c r="Q96" s="161">
        <f>ROUND(E96*P96,2)</f>
        <v>0</v>
      </c>
      <c r="R96" s="161"/>
      <c r="S96" s="161" t="s">
        <v>110</v>
      </c>
      <c r="T96" s="161" t="s">
        <v>110</v>
      </c>
      <c r="U96" s="161">
        <v>0.66</v>
      </c>
      <c r="V96" s="161">
        <f>ROUND(E96*U96,2)</f>
        <v>6.6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111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>
        <v>32</v>
      </c>
      <c r="B97" s="159" t="s">
        <v>224</v>
      </c>
      <c r="C97" s="190" t="s">
        <v>225</v>
      </c>
      <c r="D97" s="160" t="s">
        <v>0</v>
      </c>
      <c r="E97" s="184"/>
      <c r="F97" s="162"/>
      <c r="G97" s="161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21</v>
      </c>
      <c r="M97" s="161">
        <f>G97*(1+L97/100)</f>
        <v>0</v>
      </c>
      <c r="N97" s="161">
        <v>0</v>
      </c>
      <c r="O97" s="161">
        <f>ROUND(E97*N97,2)</f>
        <v>0</v>
      </c>
      <c r="P97" s="161">
        <v>0</v>
      </c>
      <c r="Q97" s="161">
        <f>ROUND(E97*P97,2)</f>
        <v>0</v>
      </c>
      <c r="R97" s="161"/>
      <c r="S97" s="161" t="s">
        <v>110</v>
      </c>
      <c r="T97" s="161" t="s">
        <v>110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201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66" t="s">
        <v>105</v>
      </c>
      <c r="B98" s="167" t="s">
        <v>70</v>
      </c>
      <c r="C98" s="186" t="s">
        <v>71</v>
      </c>
      <c r="D98" s="168"/>
      <c r="E98" s="169"/>
      <c r="F98" s="170"/>
      <c r="G98" s="171">
        <f>SUMIF(AG99:AG119,"&lt;&gt;NOR",G99:G119)</f>
        <v>0</v>
      </c>
      <c r="H98" s="165"/>
      <c r="I98" s="165">
        <f>SUM(I99:I119)</f>
        <v>0</v>
      </c>
      <c r="J98" s="165"/>
      <c r="K98" s="165">
        <f>SUM(K99:K119)</f>
        <v>0</v>
      </c>
      <c r="L98" s="165"/>
      <c r="M98" s="165">
        <f>SUM(M99:M119)</f>
        <v>0</v>
      </c>
      <c r="N98" s="165"/>
      <c r="O98" s="165">
        <f>SUM(O99:O119)</f>
        <v>0.91000000000000014</v>
      </c>
      <c r="P98" s="165"/>
      <c r="Q98" s="165">
        <f>SUM(Q99:Q119)</f>
        <v>0</v>
      </c>
      <c r="R98" s="165"/>
      <c r="S98" s="165"/>
      <c r="T98" s="165"/>
      <c r="U98" s="165"/>
      <c r="V98" s="165">
        <f>SUM(V99:V119)</f>
        <v>214.29000000000002</v>
      </c>
      <c r="W98" s="165"/>
      <c r="AG98" t="s">
        <v>106</v>
      </c>
    </row>
    <row r="99" spans="1:60" outlineLevel="1" x14ac:dyDescent="0.2">
      <c r="A99" s="172">
        <v>33</v>
      </c>
      <c r="B99" s="173" t="s">
        <v>226</v>
      </c>
      <c r="C99" s="187" t="s">
        <v>227</v>
      </c>
      <c r="D99" s="174" t="s">
        <v>168</v>
      </c>
      <c r="E99" s="175">
        <v>6.15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21</v>
      </c>
      <c r="M99" s="161">
        <f>G99*(1+L99/100)</f>
        <v>0</v>
      </c>
      <c r="N99" s="161">
        <v>1.58E-3</v>
      </c>
      <c r="O99" s="161">
        <f>ROUND(E99*N99,2)</f>
        <v>0.01</v>
      </c>
      <c r="P99" s="161">
        <v>0</v>
      </c>
      <c r="Q99" s="161">
        <f>ROUND(E99*P99,2)</f>
        <v>0</v>
      </c>
      <c r="R99" s="161"/>
      <c r="S99" s="161" t="s">
        <v>110</v>
      </c>
      <c r="T99" s="161" t="s">
        <v>110</v>
      </c>
      <c r="U99" s="161">
        <v>0.64573000000000003</v>
      </c>
      <c r="V99" s="161">
        <f>ROUND(E99*U99,2)</f>
        <v>3.97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111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176</v>
      </c>
      <c r="D100" s="163"/>
      <c r="E100" s="164">
        <v>6.15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113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72">
        <v>34</v>
      </c>
      <c r="B101" s="173" t="s">
        <v>228</v>
      </c>
      <c r="C101" s="187" t="s">
        <v>229</v>
      </c>
      <c r="D101" s="174" t="s">
        <v>168</v>
      </c>
      <c r="E101" s="175">
        <v>99.6</v>
      </c>
      <c r="F101" s="176"/>
      <c r="G101" s="177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21</v>
      </c>
      <c r="M101" s="161">
        <f>G101*(1+L101/100)</f>
        <v>0</v>
      </c>
      <c r="N101" s="161">
        <v>1.58E-3</v>
      </c>
      <c r="O101" s="161">
        <f>ROUND(E101*N101,2)</f>
        <v>0.16</v>
      </c>
      <c r="P101" s="161">
        <v>0</v>
      </c>
      <c r="Q101" s="161">
        <f>ROUND(E101*P101,2)</f>
        <v>0</v>
      </c>
      <c r="R101" s="161"/>
      <c r="S101" s="161" t="s">
        <v>110</v>
      </c>
      <c r="T101" s="161" t="s">
        <v>110</v>
      </c>
      <c r="U101" s="161">
        <v>0.60109999999999997</v>
      </c>
      <c r="V101" s="161">
        <f>ROUND(E101*U101,2)</f>
        <v>59.87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111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58"/>
      <c r="B102" s="159"/>
      <c r="C102" s="188" t="s">
        <v>169</v>
      </c>
      <c r="D102" s="163"/>
      <c r="E102" s="164">
        <v>63</v>
      </c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113</v>
      </c>
      <c r="AH102" s="151">
        <v>0</v>
      </c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230</v>
      </c>
      <c r="D103" s="163"/>
      <c r="E103" s="164">
        <v>36.6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113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72">
        <v>35</v>
      </c>
      <c r="B104" s="173" t="s">
        <v>231</v>
      </c>
      <c r="C104" s="187" t="s">
        <v>232</v>
      </c>
      <c r="D104" s="174" t="s">
        <v>168</v>
      </c>
      <c r="E104" s="175">
        <v>167</v>
      </c>
      <c r="F104" s="176"/>
      <c r="G104" s="177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21</v>
      </c>
      <c r="M104" s="161">
        <f>G104*(1+L104/100)</f>
        <v>0</v>
      </c>
      <c r="N104" s="161">
        <v>1.58E-3</v>
      </c>
      <c r="O104" s="161">
        <f>ROUND(E104*N104,2)</f>
        <v>0.26</v>
      </c>
      <c r="P104" s="161">
        <v>0</v>
      </c>
      <c r="Q104" s="161">
        <f>ROUND(E104*P104,2)</f>
        <v>0</v>
      </c>
      <c r="R104" s="161"/>
      <c r="S104" s="161" t="s">
        <v>110</v>
      </c>
      <c r="T104" s="161" t="s">
        <v>110</v>
      </c>
      <c r="U104" s="161">
        <v>0.79281999999999997</v>
      </c>
      <c r="V104" s="161">
        <f>ROUND(E104*U104,2)</f>
        <v>132.4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111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8"/>
      <c r="B105" s="159"/>
      <c r="C105" s="188" t="s">
        <v>233</v>
      </c>
      <c r="D105" s="163"/>
      <c r="E105" s="164">
        <v>167</v>
      </c>
      <c r="F105" s="161"/>
      <c r="G105" s="161"/>
      <c r="H105" s="161"/>
      <c r="I105" s="161"/>
      <c r="J105" s="161"/>
      <c r="K105" s="161"/>
      <c r="L105" s="161"/>
      <c r="M105" s="161"/>
      <c r="N105" s="161"/>
      <c r="O105" s="161"/>
      <c r="P105" s="161"/>
      <c r="Q105" s="161"/>
      <c r="R105" s="161"/>
      <c r="S105" s="161"/>
      <c r="T105" s="161"/>
      <c r="U105" s="161"/>
      <c r="V105" s="161"/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113</v>
      </c>
      <c r="AH105" s="151">
        <v>0</v>
      </c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72">
        <v>36</v>
      </c>
      <c r="B106" s="173" t="s">
        <v>234</v>
      </c>
      <c r="C106" s="187" t="s">
        <v>235</v>
      </c>
      <c r="D106" s="174" t="s">
        <v>168</v>
      </c>
      <c r="E106" s="175">
        <v>16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21</v>
      </c>
      <c r="M106" s="161">
        <f>G106*(1+L106/100)</f>
        <v>0</v>
      </c>
      <c r="N106" s="161">
        <v>1.58E-3</v>
      </c>
      <c r="O106" s="161">
        <f>ROUND(E106*N106,2)</f>
        <v>0.03</v>
      </c>
      <c r="P106" s="161">
        <v>0</v>
      </c>
      <c r="Q106" s="161">
        <f>ROUND(E106*P106,2)</f>
        <v>0</v>
      </c>
      <c r="R106" s="161"/>
      <c r="S106" s="161" t="s">
        <v>110</v>
      </c>
      <c r="T106" s="161" t="s">
        <v>110</v>
      </c>
      <c r="U106" s="161">
        <v>0.89402000000000004</v>
      </c>
      <c r="V106" s="161">
        <f>ROUND(E106*U106,2)</f>
        <v>14.3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111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8" t="s">
        <v>236</v>
      </c>
      <c r="D107" s="163"/>
      <c r="E107" s="164">
        <v>16</v>
      </c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113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2">
        <v>37</v>
      </c>
      <c r="B108" s="173" t="s">
        <v>237</v>
      </c>
      <c r="C108" s="187" t="s">
        <v>238</v>
      </c>
      <c r="D108" s="174" t="s">
        <v>168</v>
      </c>
      <c r="E108" s="175">
        <v>6.15</v>
      </c>
      <c r="F108" s="176"/>
      <c r="G108" s="177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21</v>
      </c>
      <c r="M108" s="161">
        <f>G108*(1+L108/100)</f>
        <v>0</v>
      </c>
      <c r="N108" s="161">
        <v>2.7499999999999998E-3</v>
      </c>
      <c r="O108" s="161">
        <f>ROUND(E108*N108,2)</f>
        <v>0.02</v>
      </c>
      <c r="P108" s="161">
        <v>0</v>
      </c>
      <c r="Q108" s="161">
        <f>ROUND(E108*P108,2)</f>
        <v>0</v>
      </c>
      <c r="R108" s="161"/>
      <c r="S108" s="161" t="s">
        <v>110</v>
      </c>
      <c r="T108" s="161" t="s">
        <v>110</v>
      </c>
      <c r="U108" s="161">
        <v>0.4</v>
      </c>
      <c r="V108" s="161">
        <f>ROUND(E108*U108,2)</f>
        <v>2.46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111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8"/>
      <c r="B109" s="159"/>
      <c r="C109" s="188" t="s">
        <v>176</v>
      </c>
      <c r="D109" s="163"/>
      <c r="E109" s="164">
        <v>6.15</v>
      </c>
      <c r="F109" s="161"/>
      <c r="G109" s="161"/>
      <c r="H109" s="161"/>
      <c r="I109" s="161"/>
      <c r="J109" s="161"/>
      <c r="K109" s="161"/>
      <c r="L109" s="161"/>
      <c r="M109" s="161"/>
      <c r="N109" s="161"/>
      <c r="O109" s="161"/>
      <c r="P109" s="161"/>
      <c r="Q109" s="161"/>
      <c r="R109" s="161"/>
      <c r="S109" s="161"/>
      <c r="T109" s="161"/>
      <c r="U109" s="161"/>
      <c r="V109" s="161"/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113</v>
      </c>
      <c r="AH109" s="151">
        <v>0</v>
      </c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72">
        <v>38</v>
      </c>
      <c r="B110" s="173" t="s">
        <v>239</v>
      </c>
      <c r="C110" s="187" t="s">
        <v>240</v>
      </c>
      <c r="D110" s="174" t="s">
        <v>168</v>
      </c>
      <c r="E110" s="175">
        <v>4.4000000000000004</v>
      </c>
      <c r="F110" s="176"/>
      <c r="G110" s="177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21</v>
      </c>
      <c r="M110" s="161">
        <f>G110*(1+L110/100)</f>
        <v>0</v>
      </c>
      <c r="N110" s="161">
        <v>3.1199999999999999E-3</v>
      </c>
      <c r="O110" s="161">
        <f>ROUND(E110*N110,2)</f>
        <v>0.01</v>
      </c>
      <c r="P110" s="161">
        <v>0</v>
      </c>
      <c r="Q110" s="161">
        <f>ROUND(E110*P110,2)</f>
        <v>0</v>
      </c>
      <c r="R110" s="161"/>
      <c r="S110" s="161" t="s">
        <v>110</v>
      </c>
      <c r="T110" s="161" t="s">
        <v>110</v>
      </c>
      <c r="U110" s="161">
        <v>0.29399999999999998</v>
      </c>
      <c r="V110" s="161">
        <f>ROUND(E110*U110,2)</f>
        <v>1.29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111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58"/>
      <c r="B111" s="159"/>
      <c r="C111" s="188" t="s">
        <v>183</v>
      </c>
      <c r="D111" s="163"/>
      <c r="E111" s="164">
        <v>3.8</v>
      </c>
      <c r="F111" s="161"/>
      <c r="G111" s="161"/>
      <c r="H111" s="161"/>
      <c r="I111" s="161"/>
      <c r="J111" s="161"/>
      <c r="K111" s="161"/>
      <c r="L111" s="161"/>
      <c r="M111" s="161"/>
      <c r="N111" s="161"/>
      <c r="O111" s="161"/>
      <c r="P111" s="161"/>
      <c r="Q111" s="161"/>
      <c r="R111" s="161"/>
      <c r="S111" s="161"/>
      <c r="T111" s="161"/>
      <c r="U111" s="161"/>
      <c r="V111" s="161"/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113</v>
      </c>
      <c r="AH111" s="151">
        <v>0</v>
      </c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58"/>
      <c r="B112" s="159"/>
      <c r="C112" s="188" t="s">
        <v>241</v>
      </c>
      <c r="D112" s="163"/>
      <c r="E112" s="164">
        <v>0.6</v>
      </c>
      <c r="F112" s="161"/>
      <c r="G112" s="161"/>
      <c r="H112" s="161"/>
      <c r="I112" s="161"/>
      <c r="J112" s="161"/>
      <c r="K112" s="161"/>
      <c r="L112" s="161"/>
      <c r="M112" s="161"/>
      <c r="N112" s="161"/>
      <c r="O112" s="161"/>
      <c r="P112" s="161"/>
      <c r="Q112" s="161"/>
      <c r="R112" s="161"/>
      <c r="S112" s="161"/>
      <c r="T112" s="161"/>
      <c r="U112" s="161"/>
      <c r="V112" s="161"/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113</v>
      </c>
      <c r="AH112" s="151">
        <v>0</v>
      </c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2">
        <v>39</v>
      </c>
      <c r="B113" s="173" t="s">
        <v>242</v>
      </c>
      <c r="C113" s="187" t="s">
        <v>243</v>
      </c>
      <c r="D113" s="174" t="s">
        <v>109</v>
      </c>
      <c r="E113" s="175">
        <v>87.513249999999999</v>
      </c>
      <c r="F113" s="176"/>
      <c r="G113" s="177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21</v>
      </c>
      <c r="M113" s="161">
        <f>G113*(1+L113/100)</f>
        <v>0</v>
      </c>
      <c r="N113" s="161">
        <v>4.7999999999999996E-3</v>
      </c>
      <c r="O113" s="161">
        <f>ROUND(E113*N113,2)</f>
        <v>0.42</v>
      </c>
      <c r="P113" s="161">
        <v>0</v>
      </c>
      <c r="Q113" s="161">
        <f>ROUND(E113*P113,2)</f>
        <v>0</v>
      </c>
      <c r="R113" s="161" t="s">
        <v>217</v>
      </c>
      <c r="S113" s="161" t="s">
        <v>110</v>
      </c>
      <c r="T113" s="161" t="s">
        <v>110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218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8"/>
      <c r="B114" s="159"/>
      <c r="C114" s="188" t="s">
        <v>244</v>
      </c>
      <c r="D114" s="163"/>
      <c r="E114" s="164">
        <v>1.6912499999999999</v>
      </c>
      <c r="F114" s="161"/>
      <c r="G114" s="161"/>
      <c r="H114" s="161"/>
      <c r="I114" s="161"/>
      <c r="J114" s="161"/>
      <c r="K114" s="161"/>
      <c r="L114" s="161"/>
      <c r="M114" s="161"/>
      <c r="N114" s="161"/>
      <c r="O114" s="161"/>
      <c r="P114" s="161"/>
      <c r="Q114" s="161"/>
      <c r="R114" s="161"/>
      <c r="S114" s="161"/>
      <c r="T114" s="161"/>
      <c r="U114" s="161"/>
      <c r="V114" s="161"/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113</v>
      </c>
      <c r="AH114" s="151">
        <v>0</v>
      </c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8"/>
      <c r="B115" s="159"/>
      <c r="C115" s="188" t="s">
        <v>245</v>
      </c>
      <c r="D115" s="163"/>
      <c r="E115" s="164">
        <v>13.86</v>
      </c>
      <c r="F115" s="161"/>
      <c r="G115" s="161"/>
      <c r="H115" s="161"/>
      <c r="I115" s="161"/>
      <c r="J115" s="161"/>
      <c r="K115" s="161"/>
      <c r="L115" s="161"/>
      <c r="M115" s="161"/>
      <c r="N115" s="161"/>
      <c r="O115" s="161"/>
      <c r="P115" s="161"/>
      <c r="Q115" s="161"/>
      <c r="R115" s="161"/>
      <c r="S115" s="161"/>
      <c r="T115" s="161"/>
      <c r="U115" s="161"/>
      <c r="V115" s="161"/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113</v>
      </c>
      <c r="AH115" s="151">
        <v>0</v>
      </c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8"/>
      <c r="B116" s="159"/>
      <c r="C116" s="188" t="s">
        <v>246</v>
      </c>
      <c r="D116" s="163"/>
      <c r="E116" s="164">
        <v>8.0519999999999996</v>
      </c>
      <c r="F116" s="161"/>
      <c r="G116" s="161"/>
      <c r="H116" s="161"/>
      <c r="I116" s="161"/>
      <c r="J116" s="161"/>
      <c r="K116" s="161"/>
      <c r="L116" s="161"/>
      <c r="M116" s="161"/>
      <c r="N116" s="161"/>
      <c r="O116" s="161"/>
      <c r="P116" s="161"/>
      <c r="Q116" s="161"/>
      <c r="R116" s="161"/>
      <c r="S116" s="161"/>
      <c r="T116" s="161"/>
      <c r="U116" s="161"/>
      <c r="V116" s="161"/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113</v>
      </c>
      <c r="AH116" s="151">
        <v>0</v>
      </c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58"/>
      <c r="B117" s="159"/>
      <c r="C117" s="188" t="s">
        <v>247</v>
      </c>
      <c r="D117" s="163"/>
      <c r="E117" s="164">
        <v>55.11</v>
      </c>
      <c r="F117" s="161"/>
      <c r="G117" s="161"/>
      <c r="H117" s="161"/>
      <c r="I117" s="161"/>
      <c r="J117" s="161"/>
      <c r="K117" s="161"/>
      <c r="L117" s="161"/>
      <c r="M117" s="161"/>
      <c r="N117" s="161"/>
      <c r="O117" s="161"/>
      <c r="P117" s="161"/>
      <c r="Q117" s="161"/>
      <c r="R117" s="161"/>
      <c r="S117" s="161"/>
      <c r="T117" s="161"/>
      <c r="U117" s="161"/>
      <c r="V117" s="161"/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113</v>
      </c>
      <c r="AH117" s="151">
        <v>0</v>
      </c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8"/>
      <c r="B118" s="159"/>
      <c r="C118" s="188" t="s">
        <v>248</v>
      </c>
      <c r="D118" s="163"/>
      <c r="E118" s="164">
        <v>8.8000000000000007</v>
      </c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113</v>
      </c>
      <c r="AH118" s="151">
        <v>0</v>
      </c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58">
        <v>40</v>
      </c>
      <c r="B119" s="159" t="s">
        <v>249</v>
      </c>
      <c r="C119" s="190" t="s">
        <v>250</v>
      </c>
      <c r="D119" s="160" t="s">
        <v>0</v>
      </c>
      <c r="E119" s="184"/>
      <c r="F119" s="162"/>
      <c r="G119" s="161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21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110</v>
      </c>
      <c r="T119" s="161" t="s">
        <v>110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201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x14ac:dyDescent="0.2">
      <c r="A120" s="166" t="s">
        <v>105</v>
      </c>
      <c r="B120" s="167" t="s">
        <v>72</v>
      </c>
      <c r="C120" s="186" t="s">
        <v>73</v>
      </c>
      <c r="D120" s="168"/>
      <c r="E120" s="169"/>
      <c r="F120" s="170"/>
      <c r="G120" s="171">
        <f>SUMIF(AG121:AG128,"&lt;&gt;NOR",G121:G128)</f>
        <v>0</v>
      </c>
      <c r="H120" s="165"/>
      <c r="I120" s="165">
        <f>SUM(I121:I128)</f>
        <v>0</v>
      </c>
      <c r="J120" s="165"/>
      <c r="K120" s="165">
        <f>SUM(K121:K128)</f>
        <v>0</v>
      </c>
      <c r="L120" s="165"/>
      <c r="M120" s="165">
        <f>SUM(M121:M128)</f>
        <v>0</v>
      </c>
      <c r="N120" s="165"/>
      <c r="O120" s="165">
        <f>SUM(O121:O128)</f>
        <v>0</v>
      </c>
      <c r="P120" s="165"/>
      <c r="Q120" s="165">
        <f>SUM(Q121:Q128)</f>
        <v>0</v>
      </c>
      <c r="R120" s="165"/>
      <c r="S120" s="165"/>
      <c r="T120" s="165"/>
      <c r="U120" s="165"/>
      <c r="V120" s="165">
        <f>SUM(V121:V128)</f>
        <v>0</v>
      </c>
      <c r="W120" s="165"/>
      <c r="AG120" t="s">
        <v>106</v>
      </c>
    </row>
    <row r="121" spans="1:60" ht="33.75" outlineLevel="1" x14ac:dyDescent="0.2">
      <c r="A121" s="178">
        <v>41</v>
      </c>
      <c r="B121" s="179" t="s">
        <v>251</v>
      </c>
      <c r="C121" s="189" t="s">
        <v>252</v>
      </c>
      <c r="D121" s="180" t="s">
        <v>145</v>
      </c>
      <c r="E121" s="181">
        <v>1</v>
      </c>
      <c r="F121" s="182"/>
      <c r="G121" s="183">
        <f t="shared" ref="G121:G128" si="0">ROUND(E121*F121,2)</f>
        <v>0</v>
      </c>
      <c r="H121" s="162"/>
      <c r="I121" s="161">
        <f t="shared" ref="I121:I128" si="1">ROUND(E121*H121,2)</f>
        <v>0</v>
      </c>
      <c r="J121" s="162"/>
      <c r="K121" s="161">
        <f t="shared" ref="K121:K128" si="2">ROUND(E121*J121,2)</f>
        <v>0</v>
      </c>
      <c r="L121" s="161">
        <v>21</v>
      </c>
      <c r="M121" s="161">
        <f t="shared" ref="M121:M128" si="3">G121*(1+L121/100)</f>
        <v>0</v>
      </c>
      <c r="N121" s="161">
        <v>0</v>
      </c>
      <c r="O121" s="161">
        <f t="shared" ref="O121:O128" si="4">ROUND(E121*N121,2)</f>
        <v>0</v>
      </c>
      <c r="P121" s="161">
        <v>0</v>
      </c>
      <c r="Q121" s="161">
        <f t="shared" ref="Q121:Q128" si="5">ROUND(E121*P121,2)</f>
        <v>0</v>
      </c>
      <c r="R121" s="161"/>
      <c r="S121" s="161" t="s">
        <v>146</v>
      </c>
      <c r="T121" s="161" t="s">
        <v>147</v>
      </c>
      <c r="U121" s="161">
        <v>0</v>
      </c>
      <c r="V121" s="161">
        <f t="shared" ref="V121:V128" si="6"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111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ht="22.5" outlineLevel="1" x14ac:dyDescent="0.2">
      <c r="A122" s="178">
        <v>42</v>
      </c>
      <c r="B122" s="179" t="s">
        <v>253</v>
      </c>
      <c r="C122" s="189" t="s">
        <v>254</v>
      </c>
      <c r="D122" s="180" t="s">
        <v>255</v>
      </c>
      <c r="E122" s="181">
        <v>6</v>
      </c>
      <c r="F122" s="182"/>
      <c r="G122" s="183">
        <f t="shared" si="0"/>
        <v>0</v>
      </c>
      <c r="H122" s="162"/>
      <c r="I122" s="161">
        <f t="shared" si="1"/>
        <v>0</v>
      </c>
      <c r="J122" s="162"/>
      <c r="K122" s="161">
        <f t="shared" si="2"/>
        <v>0</v>
      </c>
      <c r="L122" s="161">
        <v>21</v>
      </c>
      <c r="M122" s="161">
        <f t="shared" si="3"/>
        <v>0</v>
      </c>
      <c r="N122" s="161">
        <v>0</v>
      </c>
      <c r="O122" s="161">
        <f t="shared" si="4"/>
        <v>0</v>
      </c>
      <c r="P122" s="161">
        <v>0</v>
      </c>
      <c r="Q122" s="161">
        <f t="shared" si="5"/>
        <v>0</v>
      </c>
      <c r="R122" s="161"/>
      <c r="S122" s="161" t="s">
        <v>146</v>
      </c>
      <c r="T122" s="161" t="s">
        <v>147</v>
      </c>
      <c r="U122" s="161">
        <v>0</v>
      </c>
      <c r="V122" s="161">
        <f t="shared" si="6"/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111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22.5" outlineLevel="1" x14ac:dyDescent="0.2">
      <c r="A123" s="178">
        <v>43</v>
      </c>
      <c r="B123" s="179" t="s">
        <v>256</v>
      </c>
      <c r="C123" s="189" t="s">
        <v>257</v>
      </c>
      <c r="D123" s="180" t="s">
        <v>255</v>
      </c>
      <c r="E123" s="181">
        <v>3</v>
      </c>
      <c r="F123" s="182"/>
      <c r="G123" s="183">
        <f t="shared" si="0"/>
        <v>0</v>
      </c>
      <c r="H123" s="162"/>
      <c r="I123" s="161">
        <f t="shared" si="1"/>
        <v>0</v>
      </c>
      <c r="J123" s="162"/>
      <c r="K123" s="161">
        <f t="shared" si="2"/>
        <v>0</v>
      </c>
      <c r="L123" s="161">
        <v>21</v>
      </c>
      <c r="M123" s="161">
        <f t="shared" si="3"/>
        <v>0</v>
      </c>
      <c r="N123" s="161">
        <v>0</v>
      </c>
      <c r="O123" s="161">
        <f t="shared" si="4"/>
        <v>0</v>
      </c>
      <c r="P123" s="161">
        <v>0</v>
      </c>
      <c r="Q123" s="161">
        <f t="shared" si="5"/>
        <v>0</v>
      </c>
      <c r="R123" s="161"/>
      <c r="S123" s="161" t="s">
        <v>146</v>
      </c>
      <c r="T123" s="161" t="s">
        <v>147</v>
      </c>
      <c r="U123" s="161">
        <v>0</v>
      </c>
      <c r="V123" s="161">
        <f t="shared" si="6"/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111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78">
        <v>44</v>
      </c>
      <c r="B124" s="179" t="s">
        <v>258</v>
      </c>
      <c r="C124" s="189" t="s">
        <v>259</v>
      </c>
      <c r="D124" s="180" t="s">
        <v>145</v>
      </c>
      <c r="E124" s="181">
        <v>1</v>
      </c>
      <c r="F124" s="182"/>
      <c r="G124" s="183">
        <f t="shared" si="0"/>
        <v>0</v>
      </c>
      <c r="H124" s="162"/>
      <c r="I124" s="161">
        <f t="shared" si="1"/>
        <v>0</v>
      </c>
      <c r="J124" s="162"/>
      <c r="K124" s="161">
        <f t="shared" si="2"/>
        <v>0</v>
      </c>
      <c r="L124" s="161">
        <v>21</v>
      </c>
      <c r="M124" s="161">
        <f t="shared" si="3"/>
        <v>0</v>
      </c>
      <c r="N124" s="161">
        <v>0</v>
      </c>
      <c r="O124" s="161">
        <f t="shared" si="4"/>
        <v>0</v>
      </c>
      <c r="P124" s="161">
        <v>0</v>
      </c>
      <c r="Q124" s="161">
        <f t="shared" si="5"/>
        <v>0</v>
      </c>
      <c r="R124" s="161"/>
      <c r="S124" s="161" t="s">
        <v>146</v>
      </c>
      <c r="T124" s="161" t="s">
        <v>147</v>
      </c>
      <c r="U124" s="161">
        <v>0</v>
      </c>
      <c r="V124" s="161">
        <f t="shared" si="6"/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111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78">
        <v>45</v>
      </c>
      <c r="B125" s="179" t="s">
        <v>260</v>
      </c>
      <c r="C125" s="189" t="s">
        <v>261</v>
      </c>
      <c r="D125" s="180" t="s">
        <v>262</v>
      </c>
      <c r="E125" s="181">
        <v>22.6</v>
      </c>
      <c r="F125" s="182"/>
      <c r="G125" s="183">
        <f t="shared" si="0"/>
        <v>0</v>
      </c>
      <c r="H125" s="162"/>
      <c r="I125" s="161">
        <f t="shared" si="1"/>
        <v>0</v>
      </c>
      <c r="J125" s="162"/>
      <c r="K125" s="161">
        <f t="shared" si="2"/>
        <v>0</v>
      </c>
      <c r="L125" s="161">
        <v>21</v>
      </c>
      <c r="M125" s="161">
        <f t="shared" si="3"/>
        <v>0</v>
      </c>
      <c r="N125" s="161">
        <v>0</v>
      </c>
      <c r="O125" s="161">
        <f t="shared" si="4"/>
        <v>0</v>
      </c>
      <c r="P125" s="161">
        <v>0</v>
      </c>
      <c r="Q125" s="161">
        <f t="shared" si="5"/>
        <v>0</v>
      </c>
      <c r="R125" s="161"/>
      <c r="S125" s="161" t="s">
        <v>146</v>
      </c>
      <c r="T125" s="161" t="s">
        <v>147</v>
      </c>
      <c r="U125" s="161">
        <v>0</v>
      </c>
      <c r="V125" s="161">
        <f t="shared" si="6"/>
        <v>0</v>
      </c>
      <c r="W125" s="161"/>
      <c r="X125" s="151"/>
      <c r="Y125" s="151"/>
      <c r="Z125" s="151"/>
      <c r="AA125" s="151"/>
      <c r="AB125" s="151"/>
      <c r="AC125" s="151"/>
      <c r="AD125" s="151"/>
      <c r="AE125" s="151"/>
      <c r="AF125" s="151"/>
      <c r="AG125" s="151" t="s">
        <v>111</v>
      </c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78">
        <v>46</v>
      </c>
      <c r="B126" s="179" t="s">
        <v>263</v>
      </c>
      <c r="C126" s="189" t="s">
        <v>264</v>
      </c>
      <c r="D126" s="180" t="s">
        <v>262</v>
      </c>
      <c r="E126" s="181">
        <v>4.5</v>
      </c>
      <c r="F126" s="182"/>
      <c r="G126" s="183">
        <f t="shared" si="0"/>
        <v>0</v>
      </c>
      <c r="H126" s="162"/>
      <c r="I126" s="161">
        <f t="shared" si="1"/>
        <v>0</v>
      </c>
      <c r="J126" s="162"/>
      <c r="K126" s="161">
        <f t="shared" si="2"/>
        <v>0</v>
      </c>
      <c r="L126" s="161">
        <v>21</v>
      </c>
      <c r="M126" s="161">
        <f t="shared" si="3"/>
        <v>0</v>
      </c>
      <c r="N126" s="161">
        <v>0</v>
      </c>
      <c r="O126" s="161">
        <f t="shared" si="4"/>
        <v>0</v>
      </c>
      <c r="P126" s="161">
        <v>0</v>
      </c>
      <c r="Q126" s="161">
        <f t="shared" si="5"/>
        <v>0</v>
      </c>
      <c r="R126" s="161"/>
      <c r="S126" s="161" t="s">
        <v>146</v>
      </c>
      <c r="T126" s="161" t="s">
        <v>147</v>
      </c>
      <c r="U126" s="161">
        <v>0</v>
      </c>
      <c r="V126" s="161">
        <f t="shared" si="6"/>
        <v>0</v>
      </c>
      <c r="W126" s="161"/>
      <c r="X126" s="151"/>
      <c r="Y126" s="151"/>
      <c r="Z126" s="151"/>
      <c r="AA126" s="151"/>
      <c r="AB126" s="151"/>
      <c r="AC126" s="151"/>
      <c r="AD126" s="151"/>
      <c r="AE126" s="151"/>
      <c r="AF126" s="151"/>
      <c r="AG126" s="151" t="s">
        <v>111</v>
      </c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 x14ac:dyDescent="0.2">
      <c r="A127" s="172">
        <v>47</v>
      </c>
      <c r="B127" s="173" t="s">
        <v>265</v>
      </c>
      <c r="C127" s="187" t="s">
        <v>266</v>
      </c>
      <c r="D127" s="174" t="s">
        <v>262</v>
      </c>
      <c r="E127" s="175">
        <v>15</v>
      </c>
      <c r="F127" s="176"/>
      <c r="G127" s="177">
        <f t="shared" si="0"/>
        <v>0</v>
      </c>
      <c r="H127" s="162"/>
      <c r="I127" s="161">
        <f t="shared" si="1"/>
        <v>0</v>
      </c>
      <c r="J127" s="162"/>
      <c r="K127" s="161">
        <f t="shared" si="2"/>
        <v>0</v>
      </c>
      <c r="L127" s="161">
        <v>21</v>
      </c>
      <c r="M127" s="161">
        <f t="shared" si="3"/>
        <v>0</v>
      </c>
      <c r="N127" s="161">
        <v>0</v>
      </c>
      <c r="O127" s="161">
        <f t="shared" si="4"/>
        <v>0</v>
      </c>
      <c r="P127" s="161">
        <v>0</v>
      </c>
      <c r="Q127" s="161">
        <f t="shared" si="5"/>
        <v>0</v>
      </c>
      <c r="R127" s="161"/>
      <c r="S127" s="161" t="s">
        <v>146</v>
      </c>
      <c r="T127" s="161" t="s">
        <v>147</v>
      </c>
      <c r="U127" s="161">
        <v>0</v>
      </c>
      <c r="V127" s="161">
        <f t="shared" si="6"/>
        <v>0</v>
      </c>
      <c r="W127" s="161"/>
      <c r="X127" s="151"/>
      <c r="Y127" s="151"/>
      <c r="Z127" s="151"/>
      <c r="AA127" s="151"/>
      <c r="AB127" s="151"/>
      <c r="AC127" s="151"/>
      <c r="AD127" s="151"/>
      <c r="AE127" s="151"/>
      <c r="AF127" s="151"/>
      <c r="AG127" s="151" t="s">
        <v>111</v>
      </c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 x14ac:dyDescent="0.2">
      <c r="A128" s="158">
        <v>48</v>
      </c>
      <c r="B128" s="159" t="s">
        <v>267</v>
      </c>
      <c r="C128" s="190" t="s">
        <v>268</v>
      </c>
      <c r="D128" s="160" t="s">
        <v>0</v>
      </c>
      <c r="E128" s="184"/>
      <c r="F128" s="162"/>
      <c r="G128" s="161">
        <f t="shared" si="0"/>
        <v>0</v>
      </c>
      <c r="H128" s="162"/>
      <c r="I128" s="161">
        <f t="shared" si="1"/>
        <v>0</v>
      </c>
      <c r="J128" s="162"/>
      <c r="K128" s="161">
        <f t="shared" si="2"/>
        <v>0</v>
      </c>
      <c r="L128" s="161">
        <v>21</v>
      </c>
      <c r="M128" s="161">
        <f t="shared" si="3"/>
        <v>0</v>
      </c>
      <c r="N128" s="161">
        <v>0</v>
      </c>
      <c r="O128" s="161">
        <f t="shared" si="4"/>
        <v>0</v>
      </c>
      <c r="P128" s="161">
        <v>0</v>
      </c>
      <c r="Q128" s="161">
        <f t="shared" si="5"/>
        <v>0</v>
      </c>
      <c r="R128" s="161"/>
      <c r="S128" s="161" t="s">
        <v>110</v>
      </c>
      <c r="T128" s="161" t="s">
        <v>110</v>
      </c>
      <c r="U128" s="161">
        <v>0</v>
      </c>
      <c r="V128" s="161">
        <f t="shared" si="6"/>
        <v>0</v>
      </c>
      <c r="W128" s="161"/>
      <c r="X128" s="151"/>
      <c r="Y128" s="151"/>
      <c r="Z128" s="151"/>
      <c r="AA128" s="151"/>
      <c r="AB128" s="151"/>
      <c r="AC128" s="151"/>
      <c r="AD128" s="151"/>
      <c r="AE128" s="151"/>
      <c r="AF128" s="151"/>
      <c r="AG128" s="151" t="s">
        <v>201</v>
      </c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x14ac:dyDescent="0.2">
      <c r="A129" s="166" t="s">
        <v>105</v>
      </c>
      <c r="B129" s="167" t="s">
        <v>74</v>
      </c>
      <c r="C129" s="186" t="s">
        <v>75</v>
      </c>
      <c r="D129" s="168"/>
      <c r="E129" s="169"/>
      <c r="F129" s="170"/>
      <c r="G129" s="171">
        <f>SUMIF(AG130:AG131,"&lt;&gt;NOR",G130:G131)</f>
        <v>0</v>
      </c>
      <c r="H129" s="165"/>
      <c r="I129" s="165">
        <f>SUM(I130:I131)</f>
        <v>0</v>
      </c>
      <c r="J129" s="165"/>
      <c r="K129" s="165">
        <f>SUM(K130:K131)</f>
        <v>0</v>
      </c>
      <c r="L129" s="165"/>
      <c r="M129" s="165">
        <f>SUM(M130:M131)</f>
        <v>0</v>
      </c>
      <c r="N129" s="165"/>
      <c r="O129" s="165">
        <f>SUM(O130:O131)</f>
        <v>0</v>
      </c>
      <c r="P129" s="165"/>
      <c r="Q129" s="165">
        <f>SUM(Q130:Q131)</f>
        <v>0</v>
      </c>
      <c r="R129" s="165"/>
      <c r="S129" s="165"/>
      <c r="T129" s="165"/>
      <c r="U129" s="165"/>
      <c r="V129" s="165">
        <f>SUM(V130:V131)</f>
        <v>0</v>
      </c>
      <c r="W129" s="165"/>
      <c r="AG129" t="s">
        <v>106</v>
      </c>
    </row>
    <row r="130" spans="1:60" outlineLevel="1" x14ac:dyDescent="0.2">
      <c r="A130" s="178">
        <v>49</v>
      </c>
      <c r="B130" s="179" t="s">
        <v>269</v>
      </c>
      <c r="C130" s="189" t="s">
        <v>270</v>
      </c>
      <c r="D130" s="180" t="s">
        <v>145</v>
      </c>
      <c r="E130" s="181">
        <v>1</v>
      </c>
      <c r="F130" s="182"/>
      <c r="G130" s="183">
        <f>ROUND(E130*F130,2)</f>
        <v>0</v>
      </c>
      <c r="H130" s="162"/>
      <c r="I130" s="161">
        <f>ROUND(E130*H130,2)</f>
        <v>0</v>
      </c>
      <c r="J130" s="162"/>
      <c r="K130" s="161">
        <f>ROUND(E130*J130,2)</f>
        <v>0</v>
      </c>
      <c r="L130" s="161">
        <v>21</v>
      </c>
      <c r="M130" s="161">
        <f>G130*(1+L130/100)</f>
        <v>0</v>
      </c>
      <c r="N130" s="161">
        <v>0</v>
      </c>
      <c r="O130" s="161">
        <f>ROUND(E130*N130,2)</f>
        <v>0</v>
      </c>
      <c r="P130" s="161">
        <v>0</v>
      </c>
      <c r="Q130" s="161">
        <f>ROUND(E130*P130,2)</f>
        <v>0</v>
      </c>
      <c r="R130" s="161"/>
      <c r="S130" s="161" t="s">
        <v>146</v>
      </c>
      <c r="T130" s="161" t="s">
        <v>147</v>
      </c>
      <c r="U130" s="161">
        <v>0</v>
      </c>
      <c r="V130" s="161">
        <f>ROUND(E130*U130,2)</f>
        <v>0</v>
      </c>
      <c r="W130" s="161"/>
      <c r="X130" s="151"/>
      <c r="Y130" s="151"/>
      <c r="Z130" s="151"/>
      <c r="AA130" s="151"/>
      <c r="AB130" s="151"/>
      <c r="AC130" s="151"/>
      <c r="AD130" s="151"/>
      <c r="AE130" s="151"/>
      <c r="AF130" s="151"/>
      <c r="AG130" s="151" t="s">
        <v>111</v>
      </c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78">
        <v>50</v>
      </c>
      <c r="B131" s="179" t="s">
        <v>271</v>
      </c>
      <c r="C131" s="189" t="s">
        <v>272</v>
      </c>
      <c r="D131" s="180" t="s">
        <v>145</v>
      </c>
      <c r="E131" s="181">
        <v>1</v>
      </c>
      <c r="F131" s="182"/>
      <c r="G131" s="183">
        <f>ROUND(E131*F131,2)</f>
        <v>0</v>
      </c>
      <c r="H131" s="162"/>
      <c r="I131" s="161">
        <f>ROUND(E131*H131,2)</f>
        <v>0</v>
      </c>
      <c r="J131" s="162"/>
      <c r="K131" s="161">
        <f>ROUND(E131*J131,2)</f>
        <v>0</v>
      </c>
      <c r="L131" s="161">
        <v>21</v>
      </c>
      <c r="M131" s="161">
        <f>G131*(1+L131/100)</f>
        <v>0</v>
      </c>
      <c r="N131" s="161">
        <v>0</v>
      </c>
      <c r="O131" s="161">
        <f>ROUND(E131*N131,2)</f>
        <v>0</v>
      </c>
      <c r="P131" s="161">
        <v>0</v>
      </c>
      <c r="Q131" s="161">
        <f>ROUND(E131*P131,2)</f>
        <v>0</v>
      </c>
      <c r="R131" s="161"/>
      <c r="S131" s="161" t="s">
        <v>146</v>
      </c>
      <c r="T131" s="161" t="s">
        <v>147</v>
      </c>
      <c r="U131" s="161">
        <v>0</v>
      </c>
      <c r="V131" s="161">
        <f>ROUND(E131*U131,2)</f>
        <v>0</v>
      </c>
      <c r="W131" s="161"/>
      <c r="X131" s="151"/>
      <c r="Y131" s="151"/>
      <c r="Z131" s="151"/>
      <c r="AA131" s="151"/>
      <c r="AB131" s="151"/>
      <c r="AC131" s="151"/>
      <c r="AD131" s="151"/>
      <c r="AE131" s="151"/>
      <c r="AF131" s="151"/>
      <c r="AG131" s="151" t="s">
        <v>111</v>
      </c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x14ac:dyDescent="0.2">
      <c r="A132" s="166" t="s">
        <v>105</v>
      </c>
      <c r="B132" s="167" t="s">
        <v>76</v>
      </c>
      <c r="C132" s="186" t="s">
        <v>77</v>
      </c>
      <c r="D132" s="168"/>
      <c r="E132" s="169"/>
      <c r="F132" s="170"/>
      <c r="G132" s="171">
        <f>SUMIF(AG133:AG142,"&lt;&gt;NOR",G133:G142)</f>
        <v>0</v>
      </c>
      <c r="H132" s="165"/>
      <c r="I132" s="165">
        <f>SUM(I133:I142)</f>
        <v>0</v>
      </c>
      <c r="J132" s="165"/>
      <c r="K132" s="165">
        <f>SUM(K133:K142)</f>
        <v>0</v>
      </c>
      <c r="L132" s="165"/>
      <c r="M132" s="165">
        <f>SUM(M133:M142)</f>
        <v>0</v>
      </c>
      <c r="N132" s="165"/>
      <c r="O132" s="165">
        <f>SUM(O133:O142)</f>
        <v>0</v>
      </c>
      <c r="P132" s="165"/>
      <c r="Q132" s="165">
        <f>SUM(Q133:Q142)</f>
        <v>0</v>
      </c>
      <c r="R132" s="165"/>
      <c r="S132" s="165"/>
      <c r="T132" s="165"/>
      <c r="U132" s="165"/>
      <c r="V132" s="165">
        <f>SUM(V133:V142)</f>
        <v>282.01</v>
      </c>
      <c r="W132" s="165"/>
      <c r="AG132" t="s">
        <v>106</v>
      </c>
    </row>
    <row r="133" spans="1:60" outlineLevel="1" x14ac:dyDescent="0.2">
      <c r="A133" s="178">
        <v>51</v>
      </c>
      <c r="B133" s="179" t="s">
        <v>273</v>
      </c>
      <c r="C133" s="189" t="s">
        <v>274</v>
      </c>
      <c r="D133" s="180" t="s">
        <v>200</v>
      </c>
      <c r="E133" s="181">
        <v>5.9319100000000002</v>
      </c>
      <c r="F133" s="182"/>
      <c r="G133" s="183">
        <f t="shared" ref="G133:G142" si="7">ROUND(E133*F133,2)</f>
        <v>0</v>
      </c>
      <c r="H133" s="162"/>
      <c r="I133" s="161">
        <f t="shared" ref="I133:I142" si="8">ROUND(E133*H133,2)</f>
        <v>0</v>
      </c>
      <c r="J133" s="162"/>
      <c r="K133" s="161">
        <f t="shared" ref="K133:K142" si="9">ROUND(E133*J133,2)</f>
        <v>0</v>
      </c>
      <c r="L133" s="161">
        <v>21</v>
      </c>
      <c r="M133" s="161">
        <f t="shared" ref="M133:M142" si="10">G133*(1+L133/100)</f>
        <v>0</v>
      </c>
      <c r="N133" s="161">
        <v>0</v>
      </c>
      <c r="O133" s="161">
        <f t="shared" ref="O133:O142" si="11">ROUND(E133*N133,2)</f>
        <v>0</v>
      </c>
      <c r="P133" s="161">
        <v>0</v>
      </c>
      <c r="Q133" s="161">
        <f t="shared" ref="Q133:Q142" si="12">ROUND(E133*P133,2)</f>
        <v>0</v>
      </c>
      <c r="R133" s="161"/>
      <c r="S133" s="161" t="s">
        <v>110</v>
      </c>
      <c r="T133" s="161" t="s">
        <v>110</v>
      </c>
      <c r="U133" s="161">
        <v>0</v>
      </c>
      <c r="V133" s="161">
        <f t="shared" ref="V133:V142" si="13">ROUND(E133*U133,2)</f>
        <v>0</v>
      </c>
      <c r="W133" s="161"/>
      <c r="X133" s="151"/>
      <c r="Y133" s="151"/>
      <c r="Z133" s="151"/>
      <c r="AA133" s="151"/>
      <c r="AB133" s="151"/>
      <c r="AC133" s="151"/>
      <c r="AD133" s="151"/>
      <c r="AE133" s="151"/>
      <c r="AF133" s="151"/>
      <c r="AG133" s="151" t="s">
        <v>111</v>
      </c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78">
        <v>52</v>
      </c>
      <c r="B134" s="179" t="s">
        <v>275</v>
      </c>
      <c r="C134" s="189" t="s">
        <v>276</v>
      </c>
      <c r="D134" s="180" t="s">
        <v>200</v>
      </c>
      <c r="E134" s="181">
        <v>30.47</v>
      </c>
      <c r="F134" s="182"/>
      <c r="G134" s="183">
        <f t="shared" si="7"/>
        <v>0</v>
      </c>
      <c r="H134" s="162"/>
      <c r="I134" s="161">
        <f t="shared" si="8"/>
        <v>0</v>
      </c>
      <c r="J134" s="162"/>
      <c r="K134" s="161">
        <f t="shared" si="9"/>
        <v>0</v>
      </c>
      <c r="L134" s="161">
        <v>21</v>
      </c>
      <c r="M134" s="161">
        <f t="shared" si="10"/>
        <v>0</v>
      </c>
      <c r="N134" s="161">
        <v>0</v>
      </c>
      <c r="O134" s="161">
        <f t="shared" si="11"/>
        <v>0</v>
      </c>
      <c r="P134" s="161">
        <v>0</v>
      </c>
      <c r="Q134" s="161">
        <f t="shared" si="12"/>
        <v>0</v>
      </c>
      <c r="R134" s="161"/>
      <c r="S134" s="161" t="s">
        <v>110</v>
      </c>
      <c r="T134" s="161" t="s">
        <v>110</v>
      </c>
      <c r="U134" s="161">
        <v>0</v>
      </c>
      <c r="V134" s="161">
        <f t="shared" si="13"/>
        <v>0</v>
      </c>
      <c r="W134" s="161"/>
      <c r="X134" s="151"/>
      <c r="Y134" s="151"/>
      <c r="Z134" s="151"/>
      <c r="AA134" s="151"/>
      <c r="AB134" s="151"/>
      <c r="AC134" s="151"/>
      <c r="AD134" s="151"/>
      <c r="AE134" s="151"/>
      <c r="AF134" s="151"/>
      <c r="AG134" s="151" t="s">
        <v>111</v>
      </c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78">
        <v>53</v>
      </c>
      <c r="B135" s="179" t="s">
        <v>277</v>
      </c>
      <c r="C135" s="189" t="s">
        <v>278</v>
      </c>
      <c r="D135" s="180" t="s">
        <v>200</v>
      </c>
      <c r="E135" s="181">
        <v>3.8460000000000001</v>
      </c>
      <c r="F135" s="182"/>
      <c r="G135" s="183">
        <f t="shared" si="7"/>
        <v>0</v>
      </c>
      <c r="H135" s="162"/>
      <c r="I135" s="161">
        <f t="shared" si="8"/>
        <v>0</v>
      </c>
      <c r="J135" s="162"/>
      <c r="K135" s="161">
        <f t="shared" si="9"/>
        <v>0</v>
      </c>
      <c r="L135" s="161">
        <v>21</v>
      </c>
      <c r="M135" s="161">
        <f t="shared" si="10"/>
        <v>0</v>
      </c>
      <c r="N135" s="161">
        <v>0</v>
      </c>
      <c r="O135" s="161">
        <f t="shared" si="11"/>
        <v>0</v>
      </c>
      <c r="P135" s="161">
        <v>0</v>
      </c>
      <c r="Q135" s="161">
        <f t="shared" si="12"/>
        <v>0</v>
      </c>
      <c r="R135" s="161"/>
      <c r="S135" s="161" t="s">
        <v>110</v>
      </c>
      <c r="T135" s="161" t="s">
        <v>110</v>
      </c>
      <c r="U135" s="161">
        <v>0</v>
      </c>
      <c r="V135" s="161">
        <f t="shared" si="13"/>
        <v>0</v>
      </c>
      <c r="W135" s="161"/>
      <c r="X135" s="151"/>
      <c r="Y135" s="151"/>
      <c r="Z135" s="151"/>
      <c r="AA135" s="151"/>
      <c r="AB135" s="151"/>
      <c r="AC135" s="151"/>
      <c r="AD135" s="151"/>
      <c r="AE135" s="151"/>
      <c r="AF135" s="151"/>
      <c r="AG135" s="151" t="s">
        <v>111</v>
      </c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78">
        <v>54</v>
      </c>
      <c r="B136" s="179" t="s">
        <v>279</v>
      </c>
      <c r="C136" s="189" t="s">
        <v>280</v>
      </c>
      <c r="D136" s="180" t="s">
        <v>200</v>
      </c>
      <c r="E136" s="181">
        <v>40.247909999999997</v>
      </c>
      <c r="F136" s="182"/>
      <c r="G136" s="183">
        <f t="shared" si="7"/>
        <v>0</v>
      </c>
      <c r="H136" s="162"/>
      <c r="I136" s="161">
        <f t="shared" si="8"/>
        <v>0</v>
      </c>
      <c r="J136" s="162"/>
      <c r="K136" s="161">
        <f t="shared" si="9"/>
        <v>0</v>
      </c>
      <c r="L136" s="161">
        <v>21</v>
      </c>
      <c r="M136" s="161">
        <f t="shared" si="10"/>
        <v>0</v>
      </c>
      <c r="N136" s="161">
        <v>0</v>
      </c>
      <c r="O136" s="161">
        <f t="shared" si="11"/>
        <v>0</v>
      </c>
      <c r="P136" s="161">
        <v>0</v>
      </c>
      <c r="Q136" s="161">
        <f t="shared" si="12"/>
        <v>0</v>
      </c>
      <c r="R136" s="161"/>
      <c r="S136" s="161" t="s">
        <v>110</v>
      </c>
      <c r="T136" s="161" t="s">
        <v>110</v>
      </c>
      <c r="U136" s="161">
        <v>0.16400000000000001</v>
      </c>
      <c r="V136" s="161">
        <f t="shared" si="13"/>
        <v>6.6</v>
      </c>
      <c r="W136" s="161"/>
      <c r="X136" s="151"/>
      <c r="Y136" s="151"/>
      <c r="Z136" s="151"/>
      <c r="AA136" s="151"/>
      <c r="AB136" s="151"/>
      <c r="AC136" s="151"/>
      <c r="AD136" s="151"/>
      <c r="AE136" s="151"/>
      <c r="AF136" s="151"/>
      <c r="AG136" s="151" t="s">
        <v>281</v>
      </c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78">
        <v>55</v>
      </c>
      <c r="B137" s="179" t="s">
        <v>282</v>
      </c>
      <c r="C137" s="189" t="s">
        <v>283</v>
      </c>
      <c r="D137" s="180" t="s">
        <v>200</v>
      </c>
      <c r="E137" s="181">
        <v>40.247909999999997</v>
      </c>
      <c r="F137" s="182"/>
      <c r="G137" s="183">
        <f t="shared" si="7"/>
        <v>0</v>
      </c>
      <c r="H137" s="162"/>
      <c r="I137" s="161">
        <f t="shared" si="8"/>
        <v>0</v>
      </c>
      <c r="J137" s="162"/>
      <c r="K137" s="161">
        <f t="shared" si="9"/>
        <v>0</v>
      </c>
      <c r="L137" s="161">
        <v>21</v>
      </c>
      <c r="M137" s="161">
        <f t="shared" si="10"/>
        <v>0</v>
      </c>
      <c r="N137" s="161">
        <v>0</v>
      </c>
      <c r="O137" s="161">
        <f t="shared" si="11"/>
        <v>0</v>
      </c>
      <c r="P137" s="161">
        <v>0</v>
      </c>
      <c r="Q137" s="161">
        <f t="shared" si="12"/>
        <v>0</v>
      </c>
      <c r="R137" s="161"/>
      <c r="S137" s="161" t="s">
        <v>110</v>
      </c>
      <c r="T137" s="161" t="s">
        <v>110</v>
      </c>
      <c r="U137" s="161">
        <v>2.0089999999999999</v>
      </c>
      <c r="V137" s="161">
        <f t="shared" si="13"/>
        <v>80.86</v>
      </c>
      <c r="W137" s="161"/>
      <c r="X137" s="151"/>
      <c r="Y137" s="151"/>
      <c r="Z137" s="151"/>
      <c r="AA137" s="151"/>
      <c r="AB137" s="151"/>
      <c r="AC137" s="151"/>
      <c r="AD137" s="151"/>
      <c r="AE137" s="151"/>
      <c r="AF137" s="151"/>
      <c r="AG137" s="151" t="s">
        <v>281</v>
      </c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 x14ac:dyDescent="0.2">
      <c r="A138" s="178">
        <v>56</v>
      </c>
      <c r="B138" s="179" t="s">
        <v>284</v>
      </c>
      <c r="C138" s="189" t="s">
        <v>285</v>
      </c>
      <c r="D138" s="180" t="s">
        <v>200</v>
      </c>
      <c r="E138" s="181">
        <v>120.74374</v>
      </c>
      <c r="F138" s="182"/>
      <c r="G138" s="183">
        <f t="shared" si="7"/>
        <v>0</v>
      </c>
      <c r="H138" s="162"/>
      <c r="I138" s="161">
        <f t="shared" si="8"/>
        <v>0</v>
      </c>
      <c r="J138" s="162"/>
      <c r="K138" s="161">
        <f t="shared" si="9"/>
        <v>0</v>
      </c>
      <c r="L138" s="161">
        <v>21</v>
      </c>
      <c r="M138" s="161">
        <f t="shared" si="10"/>
        <v>0</v>
      </c>
      <c r="N138" s="161">
        <v>0</v>
      </c>
      <c r="O138" s="161">
        <f t="shared" si="11"/>
        <v>0</v>
      </c>
      <c r="P138" s="161">
        <v>0</v>
      </c>
      <c r="Q138" s="161">
        <f t="shared" si="12"/>
        <v>0</v>
      </c>
      <c r="R138" s="161"/>
      <c r="S138" s="161" t="s">
        <v>110</v>
      </c>
      <c r="T138" s="161" t="s">
        <v>110</v>
      </c>
      <c r="U138" s="161">
        <v>0.95899999999999996</v>
      </c>
      <c r="V138" s="161">
        <f t="shared" si="13"/>
        <v>115.79</v>
      </c>
      <c r="W138" s="161"/>
      <c r="X138" s="151"/>
      <c r="Y138" s="151"/>
      <c r="Z138" s="151"/>
      <c r="AA138" s="151"/>
      <c r="AB138" s="151"/>
      <c r="AC138" s="151"/>
      <c r="AD138" s="151"/>
      <c r="AE138" s="151"/>
      <c r="AF138" s="151"/>
      <c r="AG138" s="151" t="s">
        <v>281</v>
      </c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1"/>
      <c r="BB138" s="151"/>
      <c r="BC138" s="151"/>
      <c r="BD138" s="151"/>
      <c r="BE138" s="151"/>
      <c r="BF138" s="151"/>
      <c r="BG138" s="151"/>
      <c r="BH138" s="151"/>
    </row>
    <row r="139" spans="1:60" outlineLevel="1" x14ac:dyDescent="0.2">
      <c r="A139" s="178">
        <v>57</v>
      </c>
      <c r="B139" s="179" t="s">
        <v>286</v>
      </c>
      <c r="C139" s="189" t="s">
        <v>287</v>
      </c>
      <c r="D139" s="180" t="s">
        <v>200</v>
      </c>
      <c r="E139" s="181">
        <v>40.247909999999997</v>
      </c>
      <c r="F139" s="182"/>
      <c r="G139" s="183">
        <f t="shared" si="7"/>
        <v>0</v>
      </c>
      <c r="H139" s="162"/>
      <c r="I139" s="161">
        <f t="shared" si="8"/>
        <v>0</v>
      </c>
      <c r="J139" s="162"/>
      <c r="K139" s="161">
        <f t="shared" si="9"/>
        <v>0</v>
      </c>
      <c r="L139" s="161">
        <v>21</v>
      </c>
      <c r="M139" s="161">
        <f t="shared" si="10"/>
        <v>0</v>
      </c>
      <c r="N139" s="161">
        <v>0</v>
      </c>
      <c r="O139" s="161">
        <f t="shared" si="11"/>
        <v>0</v>
      </c>
      <c r="P139" s="161">
        <v>0</v>
      </c>
      <c r="Q139" s="161">
        <f t="shared" si="12"/>
        <v>0</v>
      </c>
      <c r="R139" s="161"/>
      <c r="S139" s="161" t="s">
        <v>110</v>
      </c>
      <c r="T139" s="161" t="s">
        <v>110</v>
      </c>
      <c r="U139" s="161">
        <v>0.49</v>
      </c>
      <c r="V139" s="161">
        <f t="shared" si="13"/>
        <v>19.72</v>
      </c>
      <c r="W139" s="161"/>
      <c r="X139" s="151"/>
      <c r="Y139" s="151"/>
      <c r="Z139" s="151"/>
      <c r="AA139" s="151"/>
      <c r="AB139" s="151"/>
      <c r="AC139" s="151"/>
      <c r="AD139" s="151"/>
      <c r="AE139" s="151"/>
      <c r="AF139" s="151"/>
      <c r="AG139" s="151" t="s">
        <v>281</v>
      </c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78">
        <v>58</v>
      </c>
      <c r="B140" s="179" t="s">
        <v>288</v>
      </c>
      <c r="C140" s="189" t="s">
        <v>289</v>
      </c>
      <c r="D140" s="180" t="s">
        <v>200</v>
      </c>
      <c r="E140" s="181">
        <v>563.47080000000005</v>
      </c>
      <c r="F140" s="182"/>
      <c r="G140" s="183">
        <f t="shared" si="7"/>
        <v>0</v>
      </c>
      <c r="H140" s="162"/>
      <c r="I140" s="161">
        <f t="shared" si="8"/>
        <v>0</v>
      </c>
      <c r="J140" s="162"/>
      <c r="K140" s="161">
        <f t="shared" si="9"/>
        <v>0</v>
      </c>
      <c r="L140" s="161">
        <v>21</v>
      </c>
      <c r="M140" s="161">
        <f t="shared" si="10"/>
        <v>0</v>
      </c>
      <c r="N140" s="161">
        <v>0</v>
      </c>
      <c r="O140" s="161">
        <f t="shared" si="11"/>
        <v>0</v>
      </c>
      <c r="P140" s="161">
        <v>0</v>
      </c>
      <c r="Q140" s="161">
        <f t="shared" si="12"/>
        <v>0</v>
      </c>
      <c r="R140" s="161"/>
      <c r="S140" s="161" t="s">
        <v>110</v>
      </c>
      <c r="T140" s="161" t="s">
        <v>110</v>
      </c>
      <c r="U140" s="161">
        <v>0</v>
      </c>
      <c r="V140" s="161">
        <f t="shared" si="13"/>
        <v>0</v>
      </c>
      <c r="W140" s="161"/>
      <c r="X140" s="151"/>
      <c r="Y140" s="151"/>
      <c r="Z140" s="151"/>
      <c r="AA140" s="151"/>
      <c r="AB140" s="151"/>
      <c r="AC140" s="151"/>
      <c r="AD140" s="151"/>
      <c r="AE140" s="151"/>
      <c r="AF140" s="151"/>
      <c r="AG140" s="151" t="s">
        <v>281</v>
      </c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78">
        <v>59</v>
      </c>
      <c r="B141" s="179" t="s">
        <v>290</v>
      </c>
      <c r="C141" s="189" t="s">
        <v>291</v>
      </c>
      <c r="D141" s="180" t="s">
        <v>200</v>
      </c>
      <c r="E141" s="181">
        <v>40.247909999999997</v>
      </c>
      <c r="F141" s="182"/>
      <c r="G141" s="183">
        <f t="shared" si="7"/>
        <v>0</v>
      </c>
      <c r="H141" s="162"/>
      <c r="I141" s="161">
        <f t="shared" si="8"/>
        <v>0</v>
      </c>
      <c r="J141" s="162"/>
      <c r="K141" s="161">
        <f t="shared" si="9"/>
        <v>0</v>
      </c>
      <c r="L141" s="161">
        <v>21</v>
      </c>
      <c r="M141" s="161">
        <f t="shared" si="10"/>
        <v>0</v>
      </c>
      <c r="N141" s="161">
        <v>0</v>
      </c>
      <c r="O141" s="161">
        <f t="shared" si="11"/>
        <v>0</v>
      </c>
      <c r="P141" s="161">
        <v>0</v>
      </c>
      <c r="Q141" s="161">
        <f t="shared" si="12"/>
        <v>0</v>
      </c>
      <c r="R141" s="161"/>
      <c r="S141" s="161" t="s">
        <v>110</v>
      </c>
      <c r="T141" s="161" t="s">
        <v>110</v>
      </c>
      <c r="U141" s="161">
        <v>0.94199999999999995</v>
      </c>
      <c r="V141" s="161">
        <f t="shared" si="13"/>
        <v>37.909999999999997</v>
      </c>
      <c r="W141" s="161"/>
      <c r="X141" s="151"/>
      <c r="Y141" s="151"/>
      <c r="Z141" s="151"/>
      <c r="AA141" s="151"/>
      <c r="AB141" s="151"/>
      <c r="AC141" s="151"/>
      <c r="AD141" s="151"/>
      <c r="AE141" s="151"/>
      <c r="AF141" s="151"/>
      <c r="AG141" s="151" t="s">
        <v>281</v>
      </c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78">
        <v>60</v>
      </c>
      <c r="B142" s="179" t="s">
        <v>292</v>
      </c>
      <c r="C142" s="189" t="s">
        <v>293</v>
      </c>
      <c r="D142" s="180" t="s">
        <v>200</v>
      </c>
      <c r="E142" s="181">
        <v>201.23956999999999</v>
      </c>
      <c r="F142" s="182"/>
      <c r="G142" s="183">
        <f t="shared" si="7"/>
        <v>0</v>
      </c>
      <c r="H142" s="162"/>
      <c r="I142" s="161">
        <f t="shared" si="8"/>
        <v>0</v>
      </c>
      <c r="J142" s="162"/>
      <c r="K142" s="161">
        <f t="shared" si="9"/>
        <v>0</v>
      </c>
      <c r="L142" s="161">
        <v>21</v>
      </c>
      <c r="M142" s="161">
        <f t="shared" si="10"/>
        <v>0</v>
      </c>
      <c r="N142" s="161">
        <v>0</v>
      </c>
      <c r="O142" s="161">
        <f t="shared" si="11"/>
        <v>0</v>
      </c>
      <c r="P142" s="161">
        <v>0</v>
      </c>
      <c r="Q142" s="161">
        <f t="shared" si="12"/>
        <v>0</v>
      </c>
      <c r="R142" s="161"/>
      <c r="S142" s="161" t="s">
        <v>110</v>
      </c>
      <c r="T142" s="161" t="s">
        <v>110</v>
      </c>
      <c r="U142" s="161">
        <v>0.105</v>
      </c>
      <c r="V142" s="161">
        <f t="shared" si="13"/>
        <v>21.13</v>
      </c>
      <c r="W142" s="161"/>
      <c r="X142" s="151"/>
      <c r="Y142" s="151"/>
      <c r="Z142" s="151"/>
      <c r="AA142" s="151"/>
      <c r="AB142" s="151"/>
      <c r="AC142" s="151"/>
      <c r="AD142" s="151"/>
      <c r="AE142" s="151"/>
      <c r="AF142" s="151"/>
      <c r="AG142" s="151" t="s">
        <v>281</v>
      </c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x14ac:dyDescent="0.2">
      <c r="A143" s="166" t="s">
        <v>105</v>
      </c>
      <c r="B143" s="167" t="s">
        <v>79</v>
      </c>
      <c r="C143" s="186" t="s">
        <v>29</v>
      </c>
      <c r="D143" s="168"/>
      <c r="E143" s="169"/>
      <c r="F143" s="170"/>
      <c r="G143" s="171">
        <f>SUMIF(AG144:AG153,"&lt;&gt;NOR",G144:G153)</f>
        <v>0</v>
      </c>
      <c r="H143" s="165"/>
      <c r="I143" s="165">
        <f>SUM(I144:I153)</f>
        <v>0</v>
      </c>
      <c r="J143" s="165"/>
      <c r="K143" s="165">
        <f>SUM(K144:K153)</f>
        <v>0</v>
      </c>
      <c r="L143" s="165"/>
      <c r="M143" s="165">
        <f>SUM(M144:M153)</f>
        <v>0</v>
      </c>
      <c r="N143" s="165"/>
      <c r="O143" s="165">
        <f>SUM(O144:O153)</f>
        <v>0</v>
      </c>
      <c r="P143" s="165"/>
      <c r="Q143" s="165">
        <f>SUM(Q144:Q153)</f>
        <v>0</v>
      </c>
      <c r="R143" s="165"/>
      <c r="S143" s="165"/>
      <c r="T143" s="165"/>
      <c r="U143" s="165"/>
      <c r="V143" s="165">
        <f>SUM(V144:V153)</f>
        <v>0</v>
      </c>
      <c r="W143" s="165"/>
      <c r="AG143" t="s">
        <v>106</v>
      </c>
    </row>
    <row r="144" spans="1:60" outlineLevel="1" x14ac:dyDescent="0.2">
      <c r="A144" s="178">
        <v>61</v>
      </c>
      <c r="B144" s="179" t="s">
        <v>294</v>
      </c>
      <c r="C144" s="189" t="s">
        <v>295</v>
      </c>
      <c r="D144" s="180" t="s">
        <v>296</v>
      </c>
      <c r="E144" s="181">
        <v>1</v>
      </c>
      <c r="F144" s="182"/>
      <c r="G144" s="183">
        <f t="shared" ref="G144:G153" si="14">ROUND(E144*F144,2)</f>
        <v>0</v>
      </c>
      <c r="H144" s="162"/>
      <c r="I144" s="161">
        <f t="shared" ref="I144:I153" si="15">ROUND(E144*H144,2)</f>
        <v>0</v>
      </c>
      <c r="J144" s="162"/>
      <c r="K144" s="161">
        <f t="shared" ref="K144:K153" si="16">ROUND(E144*J144,2)</f>
        <v>0</v>
      </c>
      <c r="L144" s="161">
        <v>21</v>
      </c>
      <c r="M144" s="161">
        <f t="shared" ref="M144:M153" si="17">G144*(1+L144/100)</f>
        <v>0</v>
      </c>
      <c r="N144" s="161">
        <v>0</v>
      </c>
      <c r="O144" s="161">
        <f t="shared" ref="O144:O153" si="18">ROUND(E144*N144,2)</f>
        <v>0</v>
      </c>
      <c r="P144" s="161">
        <v>0</v>
      </c>
      <c r="Q144" s="161">
        <f t="shared" ref="Q144:Q153" si="19">ROUND(E144*P144,2)</f>
        <v>0</v>
      </c>
      <c r="R144" s="161"/>
      <c r="S144" s="161" t="s">
        <v>110</v>
      </c>
      <c r="T144" s="161" t="s">
        <v>297</v>
      </c>
      <c r="U144" s="161">
        <v>0</v>
      </c>
      <c r="V144" s="161">
        <f t="shared" ref="V144:V153" si="20">ROUND(E144*U144,2)</f>
        <v>0</v>
      </c>
      <c r="W144" s="161"/>
      <c r="X144" s="151"/>
      <c r="Y144" s="151"/>
      <c r="Z144" s="151"/>
      <c r="AA144" s="151"/>
      <c r="AB144" s="151"/>
      <c r="AC144" s="151"/>
      <c r="AD144" s="151"/>
      <c r="AE144" s="151"/>
      <c r="AF144" s="151"/>
      <c r="AG144" s="151" t="s">
        <v>298</v>
      </c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ht="22.5" outlineLevel="1" x14ac:dyDescent="0.2">
      <c r="A145" s="178">
        <v>62</v>
      </c>
      <c r="B145" s="179" t="s">
        <v>299</v>
      </c>
      <c r="C145" s="189" t="s">
        <v>300</v>
      </c>
      <c r="D145" s="180" t="s">
        <v>296</v>
      </c>
      <c r="E145" s="181">
        <v>1</v>
      </c>
      <c r="F145" s="182"/>
      <c r="G145" s="183">
        <f t="shared" si="14"/>
        <v>0</v>
      </c>
      <c r="H145" s="162"/>
      <c r="I145" s="161">
        <f t="shared" si="15"/>
        <v>0</v>
      </c>
      <c r="J145" s="162"/>
      <c r="K145" s="161">
        <f t="shared" si="16"/>
        <v>0</v>
      </c>
      <c r="L145" s="161">
        <v>21</v>
      </c>
      <c r="M145" s="161">
        <f t="shared" si="17"/>
        <v>0</v>
      </c>
      <c r="N145" s="161">
        <v>0</v>
      </c>
      <c r="O145" s="161">
        <f t="shared" si="18"/>
        <v>0</v>
      </c>
      <c r="P145" s="161">
        <v>0</v>
      </c>
      <c r="Q145" s="161">
        <f t="shared" si="19"/>
        <v>0</v>
      </c>
      <c r="R145" s="161"/>
      <c r="S145" s="161" t="s">
        <v>110</v>
      </c>
      <c r="T145" s="161" t="s">
        <v>297</v>
      </c>
      <c r="U145" s="161">
        <v>0</v>
      </c>
      <c r="V145" s="161">
        <f t="shared" si="20"/>
        <v>0</v>
      </c>
      <c r="W145" s="161"/>
      <c r="X145" s="151"/>
      <c r="Y145" s="151"/>
      <c r="Z145" s="151"/>
      <c r="AA145" s="151"/>
      <c r="AB145" s="151"/>
      <c r="AC145" s="151"/>
      <c r="AD145" s="151"/>
      <c r="AE145" s="151"/>
      <c r="AF145" s="151"/>
      <c r="AG145" s="151" t="s">
        <v>298</v>
      </c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78">
        <v>63</v>
      </c>
      <c r="B146" s="179" t="s">
        <v>301</v>
      </c>
      <c r="C146" s="189" t="s">
        <v>302</v>
      </c>
      <c r="D146" s="180" t="s">
        <v>296</v>
      </c>
      <c r="E146" s="181">
        <v>1</v>
      </c>
      <c r="F146" s="182"/>
      <c r="G146" s="183">
        <f t="shared" si="14"/>
        <v>0</v>
      </c>
      <c r="H146" s="162"/>
      <c r="I146" s="161">
        <f t="shared" si="15"/>
        <v>0</v>
      </c>
      <c r="J146" s="162"/>
      <c r="K146" s="161">
        <f t="shared" si="16"/>
        <v>0</v>
      </c>
      <c r="L146" s="161">
        <v>21</v>
      </c>
      <c r="M146" s="161">
        <f t="shared" si="17"/>
        <v>0</v>
      </c>
      <c r="N146" s="161">
        <v>0</v>
      </c>
      <c r="O146" s="161">
        <f t="shared" si="18"/>
        <v>0</v>
      </c>
      <c r="P146" s="161">
        <v>0</v>
      </c>
      <c r="Q146" s="161">
        <f t="shared" si="19"/>
        <v>0</v>
      </c>
      <c r="R146" s="161"/>
      <c r="S146" s="161" t="s">
        <v>110</v>
      </c>
      <c r="T146" s="161" t="s">
        <v>297</v>
      </c>
      <c r="U146" s="161">
        <v>0</v>
      </c>
      <c r="V146" s="161">
        <f t="shared" si="20"/>
        <v>0</v>
      </c>
      <c r="W146" s="161"/>
      <c r="X146" s="151"/>
      <c r="Y146" s="151"/>
      <c r="Z146" s="151"/>
      <c r="AA146" s="151"/>
      <c r="AB146" s="151"/>
      <c r="AC146" s="151"/>
      <c r="AD146" s="151"/>
      <c r="AE146" s="151"/>
      <c r="AF146" s="151"/>
      <c r="AG146" s="151" t="s">
        <v>298</v>
      </c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78">
        <v>64</v>
      </c>
      <c r="B147" s="179" t="s">
        <v>303</v>
      </c>
      <c r="C147" s="189" t="s">
        <v>304</v>
      </c>
      <c r="D147" s="180" t="s">
        <v>296</v>
      </c>
      <c r="E147" s="181">
        <v>1</v>
      </c>
      <c r="F147" s="182"/>
      <c r="G147" s="183">
        <f t="shared" si="14"/>
        <v>0</v>
      </c>
      <c r="H147" s="162"/>
      <c r="I147" s="161">
        <f t="shared" si="15"/>
        <v>0</v>
      </c>
      <c r="J147" s="162"/>
      <c r="K147" s="161">
        <f t="shared" si="16"/>
        <v>0</v>
      </c>
      <c r="L147" s="161">
        <v>21</v>
      </c>
      <c r="M147" s="161">
        <f t="shared" si="17"/>
        <v>0</v>
      </c>
      <c r="N147" s="161">
        <v>0</v>
      </c>
      <c r="O147" s="161">
        <f t="shared" si="18"/>
        <v>0</v>
      </c>
      <c r="P147" s="161">
        <v>0</v>
      </c>
      <c r="Q147" s="161">
        <f t="shared" si="19"/>
        <v>0</v>
      </c>
      <c r="R147" s="161"/>
      <c r="S147" s="161" t="s">
        <v>110</v>
      </c>
      <c r="T147" s="161" t="s">
        <v>297</v>
      </c>
      <c r="U147" s="161">
        <v>0</v>
      </c>
      <c r="V147" s="161">
        <f t="shared" si="20"/>
        <v>0</v>
      </c>
      <c r="W147" s="161"/>
      <c r="X147" s="151"/>
      <c r="Y147" s="151"/>
      <c r="Z147" s="151"/>
      <c r="AA147" s="151"/>
      <c r="AB147" s="151"/>
      <c r="AC147" s="151"/>
      <c r="AD147" s="151"/>
      <c r="AE147" s="151"/>
      <c r="AF147" s="151"/>
      <c r="AG147" s="151" t="s">
        <v>298</v>
      </c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78">
        <v>65</v>
      </c>
      <c r="B148" s="179" t="s">
        <v>305</v>
      </c>
      <c r="C148" s="189" t="s">
        <v>306</v>
      </c>
      <c r="D148" s="180" t="s">
        <v>296</v>
      </c>
      <c r="E148" s="181">
        <v>1</v>
      </c>
      <c r="F148" s="182"/>
      <c r="G148" s="183">
        <f t="shared" si="14"/>
        <v>0</v>
      </c>
      <c r="H148" s="162"/>
      <c r="I148" s="161">
        <f t="shared" si="15"/>
        <v>0</v>
      </c>
      <c r="J148" s="162"/>
      <c r="K148" s="161">
        <f t="shared" si="16"/>
        <v>0</v>
      </c>
      <c r="L148" s="161">
        <v>21</v>
      </c>
      <c r="M148" s="161">
        <f t="shared" si="17"/>
        <v>0</v>
      </c>
      <c r="N148" s="161">
        <v>0</v>
      </c>
      <c r="O148" s="161">
        <f t="shared" si="18"/>
        <v>0</v>
      </c>
      <c r="P148" s="161">
        <v>0</v>
      </c>
      <c r="Q148" s="161">
        <f t="shared" si="19"/>
        <v>0</v>
      </c>
      <c r="R148" s="161"/>
      <c r="S148" s="161" t="s">
        <v>110</v>
      </c>
      <c r="T148" s="161" t="s">
        <v>297</v>
      </c>
      <c r="U148" s="161">
        <v>0</v>
      </c>
      <c r="V148" s="161">
        <f t="shared" si="20"/>
        <v>0</v>
      </c>
      <c r="W148" s="161"/>
      <c r="X148" s="151"/>
      <c r="Y148" s="151"/>
      <c r="Z148" s="151"/>
      <c r="AA148" s="151"/>
      <c r="AB148" s="151"/>
      <c r="AC148" s="151"/>
      <c r="AD148" s="151"/>
      <c r="AE148" s="151"/>
      <c r="AF148" s="151"/>
      <c r="AG148" s="151" t="s">
        <v>307</v>
      </c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78">
        <v>66</v>
      </c>
      <c r="B149" s="179" t="s">
        <v>308</v>
      </c>
      <c r="C149" s="189" t="s">
        <v>309</v>
      </c>
      <c r="D149" s="180" t="s">
        <v>296</v>
      </c>
      <c r="E149" s="181">
        <v>1</v>
      </c>
      <c r="F149" s="182"/>
      <c r="G149" s="183">
        <f t="shared" si="14"/>
        <v>0</v>
      </c>
      <c r="H149" s="162"/>
      <c r="I149" s="161">
        <f t="shared" si="15"/>
        <v>0</v>
      </c>
      <c r="J149" s="162"/>
      <c r="K149" s="161">
        <f t="shared" si="16"/>
        <v>0</v>
      </c>
      <c r="L149" s="161">
        <v>21</v>
      </c>
      <c r="M149" s="161">
        <f t="shared" si="17"/>
        <v>0</v>
      </c>
      <c r="N149" s="161">
        <v>0</v>
      </c>
      <c r="O149" s="161">
        <f t="shared" si="18"/>
        <v>0</v>
      </c>
      <c r="P149" s="161">
        <v>0</v>
      </c>
      <c r="Q149" s="161">
        <f t="shared" si="19"/>
        <v>0</v>
      </c>
      <c r="R149" s="161"/>
      <c r="S149" s="161" t="s">
        <v>110</v>
      </c>
      <c r="T149" s="161" t="s">
        <v>297</v>
      </c>
      <c r="U149" s="161">
        <v>0</v>
      </c>
      <c r="V149" s="161">
        <f t="shared" si="20"/>
        <v>0</v>
      </c>
      <c r="W149" s="161"/>
      <c r="X149" s="151"/>
      <c r="Y149" s="151"/>
      <c r="Z149" s="151"/>
      <c r="AA149" s="151"/>
      <c r="AB149" s="151"/>
      <c r="AC149" s="151"/>
      <c r="AD149" s="151"/>
      <c r="AE149" s="151"/>
      <c r="AF149" s="151"/>
      <c r="AG149" s="151" t="s">
        <v>307</v>
      </c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78">
        <v>67</v>
      </c>
      <c r="B150" s="179" t="s">
        <v>310</v>
      </c>
      <c r="C150" s="189" t="s">
        <v>311</v>
      </c>
      <c r="D150" s="180" t="s">
        <v>296</v>
      </c>
      <c r="E150" s="181">
        <v>1</v>
      </c>
      <c r="F150" s="182"/>
      <c r="G150" s="183">
        <f t="shared" si="14"/>
        <v>0</v>
      </c>
      <c r="H150" s="162"/>
      <c r="I150" s="161">
        <f t="shared" si="15"/>
        <v>0</v>
      </c>
      <c r="J150" s="162"/>
      <c r="K150" s="161">
        <f t="shared" si="16"/>
        <v>0</v>
      </c>
      <c r="L150" s="161">
        <v>21</v>
      </c>
      <c r="M150" s="161">
        <f t="shared" si="17"/>
        <v>0</v>
      </c>
      <c r="N150" s="161">
        <v>0</v>
      </c>
      <c r="O150" s="161">
        <f t="shared" si="18"/>
        <v>0</v>
      </c>
      <c r="P150" s="161">
        <v>0</v>
      </c>
      <c r="Q150" s="161">
        <f t="shared" si="19"/>
        <v>0</v>
      </c>
      <c r="R150" s="161"/>
      <c r="S150" s="161" t="s">
        <v>110</v>
      </c>
      <c r="T150" s="161" t="s">
        <v>297</v>
      </c>
      <c r="U150" s="161">
        <v>0</v>
      </c>
      <c r="V150" s="161">
        <f t="shared" si="20"/>
        <v>0</v>
      </c>
      <c r="W150" s="161"/>
      <c r="X150" s="151"/>
      <c r="Y150" s="151"/>
      <c r="Z150" s="151"/>
      <c r="AA150" s="151"/>
      <c r="AB150" s="151"/>
      <c r="AC150" s="151"/>
      <c r="AD150" s="151"/>
      <c r="AE150" s="151"/>
      <c r="AF150" s="151"/>
      <c r="AG150" s="151" t="s">
        <v>298</v>
      </c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78">
        <v>68</v>
      </c>
      <c r="B151" s="179" t="s">
        <v>312</v>
      </c>
      <c r="C151" s="189" t="s">
        <v>313</v>
      </c>
      <c r="D151" s="180" t="s">
        <v>296</v>
      </c>
      <c r="E151" s="181">
        <v>1</v>
      </c>
      <c r="F151" s="182"/>
      <c r="G151" s="183">
        <f t="shared" si="14"/>
        <v>0</v>
      </c>
      <c r="H151" s="162"/>
      <c r="I151" s="161">
        <f t="shared" si="15"/>
        <v>0</v>
      </c>
      <c r="J151" s="162"/>
      <c r="K151" s="161">
        <f t="shared" si="16"/>
        <v>0</v>
      </c>
      <c r="L151" s="161">
        <v>21</v>
      </c>
      <c r="M151" s="161">
        <f t="shared" si="17"/>
        <v>0</v>
      </c>
      <c r="N151" s="161">
        <v>0</v>
      </c>
      <c r="O151" s="161">
        <f t="shared" si="18"/>
        <v>0</v>
      </c>
      <c r="P151" s="161">
        <v>0</v>
      </c>
      <c r="Q151" s="161">
        <f t="shared" si="19"/>
        <v>0</v>
      </c>
      <c r="R151" s="161"/>
      <c r="S151" s="161" t="s">
        <v>110</v>
      </c>
      <c r="T151" s="161" t="s">
        <v>297</v>
      </c>
      <c r="U151" s="161">
        <v>0</v>
      </c>
      <c r="V151" s="161">
        <f t="shared" si="20"/>
        <v>0</v>
      </c>
      <c r="W151" s="161"/>
      <c r="X151" s="151"/>
      <c r="Y151" s="151"/>
      <c r="Z151" s="151"/>
      <c r="AA151" s="151"/>
      <c r="AB151" s="151"/>
      <c r="AC151" s="151"/>
      <c r="AD151" s="151"/>
      <c r="AE151" s="151"/>
      <c r="AF151" s="151"/>
      <c r="AG151" s="151" t="s">
        <v>298</v>
      </c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outlineLevel="1" x14ac:dyDescent="0.2">
      <c r="A152" s="178">
        <v>69</v>
      </c>
      <c r="B152" s="179" t="s">
        <v>314</v>
      </c>
      <c r="C152" s="189" t="s">
        <v>315</v>
      </c>
      <c r="D152" s="180" t="s">
        <v>296</v>
      </c>
      <c r="E152" s="181">
        <v>1</v>
      </c>
      <c r="F152" s="182"/>
      <c r="G152" s="183">
        <f t="shared" si="14"/>
        <v>0</v>
      </c>
      <c r="H152" s="162"/>
      <c r="I152" s="161">
        <f t="shared" si="15"/>
        <v>0</v>
      </c>
      <c r="J152" s="162"/>
      <c r="K152" s="161">
        <f t="shared" si="16"/>
        <v>0</v>
      </c>
      <c r="L152" s="161">
        <v>21</v>
      </c>
      <c r="M152" s="161">
        <f t="shared" si="17"/>
        <v>0</v>
      </c>
      <c r="N152" s="161">
        <v>0</v>
      </c>
      <c r="O152" s="161">
        <f t="shared" si="18"/>
        <v>0</v>
      </c>
      <c r="P152" s="161">
        <v>0</v>
      </c>
      <c r="Q152" s="161">
        <f t="shared" si="19"/>
        <v>0</v>
      </c>
      <c r="R152" s="161"/>
      <c r="S152" s="161" t="s">
        <v>110</v>
      </c>
      <c r="T152" s="161" t="s">
        <v>297</v>
      </c>
      <c r="U152" s="161">
        <v>0</v>
      </c>
      <c r="V152" s="161">
        <f t="shared" si="20"/>
        <v>0</v>
      </c>
      <c r="W152" s="161"/>
      <c r="X152" s="151"/>
      <c r="Y152" s="151"/>
      <c r="Z152" s="151"/>
      <c r="AA152" s="151"/>
      <c r="AB152" s="151"/>
      <c r="AC152" s="151"/>
      <c r="AD152" s="151"/>
      <c r="AE152" s="151"/>
      <c r="AF152" s="151"/>
      <c r="AG152" s="151" t="s">
        <v>298</v>
      </c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1"/>
      <c r="BB152" s="151"/>
      <c r="BC152" s="151"/>
      <c r="BD152" s="151"/>
      <c r="BE152" s="151"/>
      <c r="BF152" s="151"/>
      <c r="BG152" s="151"/>
      <c r="BH152" s="151"/>
    </row>
    <row r="153" spans="1:60" outlineLevel="1" x14ac:dyDescent="0.2">
      <c r="A153" s="172">
        <v>70</v>
      </c>
      <c r="B153" s="173" t="s">
        <v>316</v>
      </c>
      <c r="C153" s="187" t="s">
        <v>317</v>
      </c>
      <c r="D153" s="174" t="s">
        <v>296</v>
      </c>
      <c r="E153" s="175">
        <v>1</v>
      </c>
      <c r="F153" s="176"/>
      <c r="G153" s="177">
        <f t="shared" si="14"/>
        <v>0</v>
      </c>
      <c r="H153" s="162"/>
      <c r="I153" s="161">
        <f t="shared" si="15"/>
        <v>0</v>
      </c>
      <c r="J153" s="162"/>
      <c r="K153" s="161">
        <f t="shared" si="16"/>
        <v>0</v>
      </c>
      <c r="L153" s="161">
        <v>21</v>
      </c>
      <c r="M153" s="161">
        <f t="shared" si="17"/>
        <v>0</v>
      </c>
      <c r="N153" s="161">
        <v>0</v>
      </c>
      <c r="O153" s="161">
        <f t="shared" si="18"/>
        <v>0</v>
      </c>
      <c r="P153" s="161">
        <v>0</v>
      </c>
      <c r="Q153" s="161">
        <f t="shared" si="19"/>
        <v>0</v>
      </c>
      <c r="R153" s="161"/>
      <c r="S153" s="161" t="s">
        <v>110</v>
      </c>
      <c r="T153" s="161" t="s">
        <v>297</v>
      </c>
      <c r="U153" s="161">
        <v>0</v>
      </c>
      <c r="V153" s="161">
        <f t="shared" si="20"/>
        <v>0</v>
      </c>
      <c r="W153" s="161"/>
      <c r="X153" s="151"/>
      <c r="Y153" s="151"/>
      <c r="Z153" s="151"/>
      <c r="AA153" s="151"/>
      <c r="AB153" s="151"/>
      <c r="AC153" s="151"/>
      <c r="AD153" s="151"/>
      <c r="AE153" s="151"/>
      <c r="AF153" s="151"/>
      <c r="AG153" s="151" t="s">
        <v>298</v>
      </c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x14ac:dyDescent="0.2">
      <c r="A154" s="5"/>
      <c r="B154" s="6"/>
      <c r="C154" s="191"/>
      <c r="D154" s="8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AE154">
        <v>15</v>
      </c>
      <c r="AF154">
        <v>21</v>
      </c>
    </row>
    <row r="155" spans="1:60" x14ac:dyDescent="0.2">
      <c r="A155" s="154"/>
      <c r="B155" s="155" t="s">
        <v>31</v>
      </c>
      <c r="C155" s="192"/>
      <c r="D155" s="156"/>
      <c r="E155" s="157"/>
      <c r="F155" s="157"/>
      <c r="G155" s="185">
        <f>G8+G27+G34+G36+G74+G76+G94+G98+G120+G129+G132+G143</f>
        <v>0</v>
      </c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AE155">
        <f>SUMIF(L7:L153,AE154,G7:G153)</f>
        <v>0</v>
      </c>
      <c r="AF155">
        <f>SUMIF(L7:L153,AF154,G7:G153)</f>
        <v>0</v>
      </c>
      <c r="AG155" t="s">
        <v>318</v>
      </c>
    </row>
    <row r="156" spans="1:60" x14ac:dyDescent="0.2">
      <c r="A156" s="5"/>
      <c r="B156" s="6"/>
      <c r="C156" s="191"/>
      <c r="D156" s="8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60" x14ac:dyDescent="0.2">
      <c r="A157" s="5"/>
      <c r="B157" s="6"/>
      <c r="C157" s="191"/>
      <c r="D157" s="8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60" x14ac:dyDescent="0.2">
      <c r="A158" s="249" t="s">
        <v>319</v>
      </c>
      <c r="B158" s="249"/>
      <c r="C158" s="250"/>
      <c r="D158" s="8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60" x14ac:dyDescent="0.2">
      <c r="A159" s="251"/>
      <c r="B159" s="252"/>
      <c r="C159" s="253"/>
      <c r="D159" s="252"/>
      <c r="E159" s="252"/>
      <c r="F159" s="252"/>
      <c r="G159" s="254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G159" t="s">
        <v>320</v>
      </c>
    </row>
    <row r="160" spans="1:60" x14ac:dyDescent="0.2">
      <c r="A160" s="255"/>
      <c r="B160" s="256"/>
      <c r="C160" s="257"/>
      <c r="D160" s="256"/>
      <c r="E160" s="256"/>
      <c r="F160" s="256"/>
      <c r="G160" s="258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33" x14ac:dyDescent="0.2">
      <c r="A161" s="255"/>
      <c r="B161" s="256"/>
      <c r="C161" s="257"/>
      <c r="D161" s="256"/>
      <c r="E161" s="256"/>
      <c r="F161" s="256"/>
      <c r="G161" s="258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33" x14ac:dyDescent="0.2">
      <c r="A162" s="255"/>
      <c r="B162" s="256"/>
      <c r="C162" s="257"/>
      <c r="D162" s="256"/>
      <c r="E162" s="256"/>
      <c r="F162" s="256"/>
      <c r="G162" s="258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 x14ac:dyDescent="0.2">
      <c r="A163" s="259"/>
      <c r="B163" s="260"/>
      <c r="C163" s="261"/>
      <c r="D163" s="260"/>
      <c r="E163" s="260"/>
      <c r="F163" s="260"/>
      <c r="G163" s="262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 x14ac:dyDescent="0.2">
      <c r="A164" s="5"/>
      <c r="B164" s="6"/>
      <c r="C164" s="191"/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33" x14ac:dyDescent="0.2">
      <c r="C165" s="193"/>
      <c r="D165" s="142"/>
      <c r="AG165" t="s">
        <v>321</v>
      </c>
    </row>
    <row r="166" spans="1:33" x14ac:dyDescent="0.2">
      <c r="D166" s="142"/>
    </row>
    <row r="167" spans="1:33" x14ac:dyDescent="0.2">
      <c r="D167" s="142"/>
    </row>
    <row r="168" spans="1:33" x14ac:dyDescent="0.2">
      <c r="D168" s="142"/>
    </row>
    <row r="169" spans="1:33" x14ac:dyDescent="0.2">
      <c r="D169" s="142"/>
    </row>
    <row r="170" spans="1:33" x14ac:dyDescent="0.2">
      <c r="D170" s="142"/>
    </row>
    <row r="171" spans="1:33" x14ac:dyDescent="0.2">
      <c r="D171" s="142"/>
    </row>
    <row r="172" spans="1:33" x14ac:dyDescent="0.2">
      <c r="D172" s="142"/>
    </row>
    <row r="173" spans="1:33" x14ac:dyDescent="0.2">
      <c r="D173" s="142"/>
    </row>
    <row r="174" spans="1:33" x14ac:dyDescent="0.2">
      <c r="D174" s="142"/>
    </row>
    <row r="175" spans="1:33" x14ac:dyDescent="0.2">
      <c r="D175" s="142"/>
    </row>
    <row r="176" spans="1:33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59:G163"/>
    <mergeCell ref="A1:G1"/>
    <mergeCell ref="C2:G2"/>
    <mergeCell ref="C3:G3"/>
    <mergeCell ref="C4:G4"/>
    <mergeCell ref="A158:C15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2 Pol'!Názvy_tisku</vt:lpstr>
      <vt:lpstr>oadresa</vt:lpstr>
      <vt:lpstr>Stavba!Objednatel</vt:lpstr>
      <vt:lpstr>Stavba!Objekt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Tietz Roman</dc:creator>
  <cp:lastModifiedBy>Tietz Roman</cp:lastModifiedBy>
  <cp:lastPrinted>2014-02-28T09:52:57Z</cp:lastPrinted>
  <dcterms:created xsi:type="dcterms:W3CDTF">2009-04-08T07:15:50Z</dcterms:created>
  <dcterms:modified xsi:type="dcterms:W3CDTF">2017-06-29T07:13:33Z</dcterms:modified>
</cp:coreProperties>
</file>