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9020" windowHeight="12600"/>
  </bookViews>
  <sheets>
    <sheet name="Drahonice" sheetId="1" r:id="rId1"/>
  </sheets>
  <definedNames>
    <definedName name="_xlnm.Print_Titles" localSheetId="0">Drahonice!$1:$6</definedName>
  </definedNames>
  <calcPr calcId="145621"/>
</workbook>
</file>

<file path=xl/calcChain.xml><?xml version="1.0" encoding="utf-8"?>
<calcChain xmlns="http://schemas.openxmlformats.org/spreadsheetml/2006/main">
  <c r="J13" i="1" l="1"/>
  <c r="J9" i="1"/>
  <c r="J8" i="1"/>
  <c r="I18" i="1"/>
  <c r="K18" i="1" s="1"/>
  <c r="I20" i="1"/>
  <c r="K19" i="1"/>
  <c r="J19" i="1"/>
  <c r="K17" i="1"/>
  <c r="J17" i="1"/>
  <c r="K33" i="1"/>
  <c r="J33" i="1"/>
  <c r="K32" i="1"/>
  <c r="J32" i="1"/>
  <c r="K13" i="1"/>
  <c r="K9" i="1"/>
  <c r="I12" i="1"/>
  <c r="K12" i="1"/>
  <c r="K8" i="1"/>
  <c r="I34" i="1" s="1"/>
  <c r="J26" i="1"/>
  <c r="K26" i="1"/>
  <c r="K25" i="1"/>
  <c r="J25" i="1"/>
  <c r="K40" i="1"/>
  <c r="J40" i="1"/>
  <c r="F41" i="1" s="1"/>
  <c r="K31" i="1"/>
  <c r="J31" i="1"/>
  <c r="I10" i="1"/>
  <c r="J10" i="1" s="1"/>
  <c r="J12" i="1"/>
  <c r="J21" i="1"/>
  <c r="F27" i="1" l="1"/>
  <c r="J20" i="1"/>
  <c r="K20" i="1"/>
  <c r="I35" i="1"/>
  <c r="I36" i="1"/>
  <c r="J34" i="1"/>
  <c r="K34" i="1"/>
  <c r="I30" i="1"/>
  <c r="I11" i="1"/>
  <c r="J18" i="1"/>
  <c r="F22" i="1" s="1"/>
  <c r="K10" i="1"/>
  <c r="K21" i="1"/>
  <c r="K36" i="1" l="1"/>
  <c r="J36" i="1"/>
  <c r="J35" i="1"/>
  <c r="K35" i="1"/>
  <c r="K11" i="1"/>
  <c r="J11" i="1"/>
  <c r="K30" i="1"/>
  <c r="J30" i="1"/>
  <c r="F14" i="1" l="1"/>
  <c r="J43" i="1"/>
  <c r="F37" i="1"/>
  <c r="J44" i="1" l="1"/>
  <c r="J45" i="1" s="1"/>
</calcChain>
</file>

<file path=xl/sharedStrings.xml><?xml version="1.0" encoding="utf-8"?>
<sst xmlns="http://schemas.openxmlformats.org/spreadsheetml/2006/main" count="100" uniqueCount="76">
  <si>
    <t>Číslo položky</t>
  </si>
  <si>
    <t>Popis - zkrácený název položky</t>
  </si>
  <si>
    <t>Jednotka</t>
  </si>
  <si>
    <t>Množství</t>
  </si>
  <si>
    <t>položky</t>
  </si>
  <si>
    <t>katalogu</t>
  </si>
  <si>
    <t>v Kč</t>
  </si>
  <si>
    <t>v t</t>
  </si>
  <si>
    <t>Hmotnost celkem</t>
  </si>
  <si>
    <t>Cena celkem</t>
  </si>
  <si>
    <t>Hmotnost</t>
  </si>
  <si>
    <t>Cena jednotková</t>
  </si>
  <si>
    <t>Číslo</t>
  </si>
  <si>
    <t>CELKEM</t>
  </si>
  <si>
    <t>CENA CELKEM bez DPH</t>
  </si>
  <si>
    <t>CENA CELKEM včetně DPH</t>
  </si>
  <si>
    <t>DPH 21 %</t>
  </si>
  <si>
    <t>005</t>
  </si>
  <si>
    <t>Komunikace</t>
  </si>
  <si>
    <t>R</t>
  </si>
  <si>
    <t>dodávka</t>
  </si>
  <si>
    <t>m3</t>
  </si>
  <si>
    <t>001</t>
  </si>
  <si>
    <t>Zemní práce</t>
  </si>
  <si>
    <t>009</t>
  </si>
  <si>
    <t>Ostatní práce</t>
  </si>
  <si>
    <t>099</t>
  </si>
  <si>
    <t>Přesun hmot</t>
  </si>
  <si>
    <t>kpl</t>
  </si>
  <si>
    <t>008</t>
  </si>
  <si>
    <t>Trubní vedení</t>
  </si>
  <si>
    <t>89923-1111</t>
  </si>
  <si>
    <t>výšková úprava do 200 mm zvýšením mříže</t>
  </si>
  <si>
    <t>ks</t>
  </si>
  <si>
    <t>99822-5111</t>
  </si>
  <si>
    <t>přesun hmot pro pozemní komunikace z krytem  živičným jakékoliv délky objektu</t>
  </si>
  <si>
    <t>t</t>
  </si>
  <si>
    <t>57271-3112</t>
  </si>
  <si>
    <t>57323-1111</t>
  </si>
  <si>
    <t>postřik živičný spojovací ze silniční emulze do 0,5 kg/m2</t>
  </si>
  <si>
    <t>m2</t>
  </si>
  <si>
    <t>93890-9311</t>
  </si>
  <si>
    <t>odstranění bláta, prachu z povrchu krytu nebo podkladu bet. nebo živ.</t>
  </si>
  <si>
    <t>Poznámka</t>
  </si>
  <si>
    <t>Objednatel zajistí výškovou úpravu vrat</t>
  </si>
  <si>
    <t>m</t>
  </si>
  <si>
    <t>89943-1111</t>
  </si>
  <si>
    <t>výšková úprava do 200 mm zvýšením krycího hrnce, šoupěte nebo hydrantu</t>
  </si>
  <si>
    <t>56481-1111</t>
  </si>
  <si>
    <t>13220-1101</t>
  </si>
  <si>
    <t>11310-7143</t>
  </si>
  <si>
    <t>97908-2213</t>
  </si>
  <si>
    <t>vodorovná doprava suti do 1 km</t>
  </si>
  <si>
    <t>97908-2219</t>
  </si>
  <si>
    <t>příplatek za každý započatý 1 km navíc</t>
  </si>
  <si>
    <t>91743-1111</t>
  </si>
  <si>
    <t>osazení obrubníku kam. stojatého bez boční opěry do lože z betonu</t>
  </si>
  <si>
    <t>Poplatek za skládku</t>
  </si>
  <si>
    <t>16270-1105</t>
  </si>
  <si>
    <t>16270-1109</t>
  </si>
  <si>
    <t>příplatek za každých započatých 1000 m navíc</t>
  </si>
  <si>
    <t>18110-1102</t>
  </si>
  <si>
    <t>úprava pláně v hornině 1. až 4. tř. se zhutněním - v zářezu</t>
  </si>
  <si>
    <t>MONO II 1000x150x250</t>
  </si>
  <si>
    <t>Oprava komunikace v areálu Věznice Drahonice</t>
  </si>
  <si>
    <t>beton asfaltový pokládaný finišerem ACO 11 50/70 tl. 50mm</t>
  </si>
  <si>
    <t>57713-2211-27</t>
  </si>
  <si>
    <t>podklad z ACP 16 + 50/70 pokládané finišerem tl. 70mm</t>
  </si>
  <si>
    <t>56514-1222</t>
  </si>
  <si>
    <r>
      <t xml:space="preserve">odstranění krytu nebo podkladu v ploše do 200 m2 z betonu tl. od 100 do 150 mm - 0,316 t/m2 </t>
    </r>
    <r>
      <rPr>
        <i/>
        <sz val="8"/>
        <rFont val="Arial"/>
        <family val="2"/>
        <charset val="238"/>
      </rPr>
      <t>(plocha III)</t>
    </r>
  </si>
  <si>
    <r>
      <t xml:space="preserve">hloubení rýh šířky do 600 mm v horninách 3. tř do 100 m3 </t>
    </r>
    <r>
      <rPr>
        <i/>
        <sz val="8"/>
        <rFont val="Arial"/>
        <family val="2"/>
        <charset val="238"/>
      </rPr>
      <t>(obrubníky)</t>
    </r>
  </si>
  <si>
    <t>vodorovné přemístění výkopku z hor. 1. až 4. tř. přes 9000 do 10000 m</t>
  </si>
  <si>
    <r>
      <t xml:space="preserve">podklad ze štěrkodrti tl. 50mm </t>
    </r>
    <r>
      <rPr>
        <i/>
        <sz val="8"/>
        <rFont val="Arial"/>
        <family val="2"/>
        <charset val="238"/>
      </rPr>
      <t>(plocha III)</t>
    </r>
  </si>
  <si>
    <r>
      <t xml:space="preserve">dodávka + montáž - železný profil tvaru L 80x80x6 </t>
    </r>
    <r>
      <rPr>
        <i/>
        <sz val="8"/>
        <rFont val="Arial"/>
        <family val="2"/>
        <charset val="238"/>
      </rPr>
      <t>(zaslepení prostoru pod schody)</t>
    </r>
  </si>
  <si>
    <r>
      <t xml:space="preserve">vyrovnání povrchů dosavadních podkladů ACP 16+ 50/70 </t>
    </r>
    <r>
      <rPr>
        <i/>
        <sz val="8"/>
        <rFont val="Arial"/>
        <family val="2"/>
        <charset val="238"/>
      </rPr>
      <t>(průměrná tl. 40mm)</t>
    </r>
  </si>
  <si>
    <r>
      <t>Rozpočet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Objednatel:</t>
    </r>
    <r>
      <rPr>
        <sz val="8"/>
        <rFont val="Arial"/>
        <family val="2"/>
        <charset val="238"/>
      </rPr>
      <t xml:space="preserve"> Vězeňská služba ČR - Věznice Drahonice
</t>
    </r>
    <r>
      <rPr>
        <b/>
        <sz val="8"/>
        <rFont val="Arial"/>
        <family val="2"/>
        <charset val="238"/>
      </rPr>
      <t>Místo stavby:</t>
    </r>
    <r>
      <rPr>
        <sz val="8"/>
        <rFont val="Arial"/>
        <family val="2"/>
        <charset val="238"/>
      </rPr>
      <t xml:space="preserve"> obec Drahonice, okres Louny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</si>
</sst>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00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0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2" fillId="0" borderId="0" xfId="0" applyFont="1" applyAlignment="1"/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8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right"/>
    </xf>
    <xf numFmtId="0" fontId="5" fillId="0" borderId="0" xfId="0" applyFont="1"/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9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abSelected="1" zoomScaleNormal="100" workbookViewId="0">
      <selection activeCell="R33" sqref="R33"/>
    </sheetView>
  </sheetViews>
  <sheetFormatPr defaultRowHeight="12.75" x14ac:dyDescent="0.2"/>
  <cols>
    <col min="1" max="1" width="8.28515625" customWidth="1"/>
    <col min="2" max="2" width="13.85546875" customWidth="1"/>
    <col min="3" max="3" width="40.140625" customWidth="1"/>
    <col min="4" max="4" width="8.28515625" customWidth="1"/>
    <col min="5" max="5" width="8.28515625" hidden="1" customWidth="1"/>
    <col min="6" max="6" width="13.85546875" customWidth="1"/>
    <col min="7" max="7" width="13.85546875" hidden="1" customWidth="1"/>
    <col min="8" max="11" width="13.85546875" customWidth="1"/>
    <col min="12" max="12" width="2.42578125" customWidth="1"/>
    <col min="13" max="13" width="2.85546875" customWidth="1"/>
    <col min="14" max="14" width="1.85546875" customWidth="1"/>
  </cols>
  <sheetData>
    <row r="1" spans="1:11" ht="34.5" customHeight="1" x14ac:dyDescent="0.2">
      <c r="C1" s="29"/>
      <c r="H1" s="45" t="s">
        <v>75</v>
      </c>
      <c r="I1" s="46"/>
      <c r="J1" s="46"/>
      <c r="K1" s="46"/>
    </row>
    <row r="2" spans="1:11" ht="27" customHeight="1" x14ac:dyDescent="0.25">
      <c r="G2" s="26"/>
      <c r="H2" s="46"/>
      <c r="I2" s="46"/>
      <c r="J2" s="46"/>
      <c r="K2" s="46"/>
    </row>
    <row r="3" spans="1:11" ht="21.75" customHeight="1" x14ac:dyDescent="0.25">
      <c r="A3" s="47" t="s">
        <v>64</v>
      </c>
      <c r="B3" s="47"/>
      <c r="C3" s="47"/>
      <c r="D3" s="47"/>
    </row>
    <row r="4" spans="1:11" s="1" customFormat="1" ht="22.5" x14ac:dyDescent="0.2">
      <c r="A4" s="34" t="s">
        <v>12</v>
      </c>
      <c r="B4" s="35" t="s">
        <v>0</v>
      </c>
      <c r="C4" s="36" t="s">
        <v>1</v>
      </c>
      <c r="D4" s="35" t="s">
        <v>2</v>
      </c>
      <c r="E4" s="35"/>
      <c r="F4" s="35" t="s">
        <v>11</v>
      </c>
      <c r="G4" s="35"/>
      <c r="H4" s="35" t="s">
        <v>10</v>
      </c>
      <c r="I4" s="35" t="s">
        <v>3</v>
      </c>
      <c r="J4" s="35" t="s">
        <v>9</v>
      </c>
      <c r="K4" s="37" t="s">
        <v>8</v>
      </c>
    </row>
    <row r="5" spans="1:11" x14ac:dyDescent="0.2">
      <c r="A5" s="38" t="s">
        <v>4</v>
      </c>
      <c r="B5" s="39" t="s">
        <v>5</v>
      </c>
      <c r="C5" s="40"/>
      <c r="D5" s="39"/>
      <c r="E5" s="39"/>
      <c r="F5" s="39" t="s">
        <v>6</v>
      </c>
      <c r="G5" s="39"/>
      <c r="H5" s="39" t="s">
        <v>7</v>
      </c>
      <c r="I5" s="39"/>
      <c r="J5" s="39" t="s">
        <v>6</v>
      </c>
      <c r="K5" s="41" t="s">
        <v>7</v>
      </c>
    </row>
    <row r="6" spans="1:11" x14ac:dyDescent="0.2">
      <c r="A6" s="11"/>
      <c r="B6" s="12"/>
      <c r="C6" s="18"/>
      <c r="D6" s="12"/>
      <c r="E6" s="12"/>
      <c r="F6" s="12"/>
      <c r="G6" s="12"/>
      <c r="H6" s="12"/>
      <c r="I6" s="12"/>
      <c r="J6" s="12"/>
      <c r="K6" s="8"/>
    </row>
    <row r="7" spans="1:11" x14ac:dyDescent="0.2">
      <c r="A7" s="42"/>
      <c r="B7" s="43" t="s">
        <v>22</v>
      </c>
      <c r="C7" s="44" t="s">
        <v>23</v>
      </c>
      <c r="D7" s="42"/>
      <c r="E7" s="42"/>
      <c r="F7" s="42"/>
      <c r="G7" s="42"/>
      <c r="H7" s="42"/>
      <c r="I7" s="42"/>
      <c r="J7" s="42"/>
      <c r="K7" s="42"/>
    </row>
    <row r="8" spans="1:11" ht="22.5" x14ac:dyDescent="0.2">
      <c r="A8" s="21">
        <v>1</v>
      </c>
      <c r="B8" s="22" t="s">
        <v>50</v>
      </c>
      <c r="C8" s="30" t="s">
        <v>69</v>
      </c>
      <c r="D8" s="22" t="s">
        <v>40</v>
      </c>
      <c r="E8" s="22">
        <v>91.5</v>
      </c>
      <c r="F8" s="23"/>
      <c r="G8" s="23"/>
      <c r="H8" s="24">
        <v>0.316</v>
      </c>
      <c r="I8" s="25">
        <v>115</v>
      </c>
      <c r="J8" s="23">
        <f t="shared" ref="J8:J13" si="0">ROUND(F8*I8,1)</f>
        <v>0</v>
      </c>
      <c r="K8" s="31">
        <f t="shared" ref="K8:K13" si="1">ROUND(H8*I8,0)</f>
        <v>36</v>
      </c>
    </row>
    <row r="9" spans="1:11" ht="22.5" x14ac:dyDescent="0.2">
      <c r="A9" s="11">
        <v>2</v>
      </c>
      <c r="B9" s="12" t="s">
        <v>49</v>
      </c>
      <c r="C9" s="27" t="s">
        <v>70</v>
      </c>
      <c r="D9" s="12" t="s">
        <v>21</v>
      </c>
      <c r="E9" s="12"/>
      <c r="F9" s="13"/>
      <c r="G9" s="13"/>
      <c r="H9" s="14">
        <v>2</v>
      </c>
      <c r="I9" s="15">
        <v>13.5</v>
      </c>
      <c r="J9" s="3">
        <f t="shared" si="0"/>
        <v>0</v>
      </c>
      <c r="K9" s="32">
        <f t="shared" si="1"/>
        <v>27</v>
      </c>
    </row>
    <row r="10" spans="1:11" ht="22.5" x14ac:dyDescent="0.2">
      <c r="A10" s="10">
        <v>3</v>
      </c>
      <c r="B10" s="2" t="s">
        <v>58</v>
      </c>
      <c r="C10" s="28" t="s">
        <v>71</v>
      </c>
      <c r="D10" s="2" t="s">
        <v>21</v>
      </c>
      <c r="E10" s="2"/>
      <c r="F10" s="3"/>
      <c r="G10" s="3"/>
      <c r="H10" s="4">
        <v>0</v>
      </c>
      <c r="I10" s="5">
        <f>I9</f>
        <v>13.5</v>
      </c>
      <c r="J10" s="3">
        <f t="shared" si="0"/>
        <v>0</v>
      </c>
      <c r="K10" s="32">
        <f t="shared" si="1"/>
        <v>0</v>
      </c>
    </row>
    <row r="11" spans="1:11" x14ac:dyDescent="0.2">
      <c r="A11" s="10">
        <v>4</v>
      </c>
      <c r="B11" s="2" t="s">
        <v>59</v>
      </c>
      <c r="C11" s="28" t="s">
        <v>60</v>
      </c>
      <c r="D11" s="2" t="s">
        <v>21</v>
      </c>
      <c r="E11" s="2"/>
      <c r="F11" s="3"/>
      <c r="G11" s="3"/>
      <c r="H11" s="4">
        <v>0</v>
      </c>
      <c r="I11" s="5">
        <f>I10*36</f>
        <v>486</v>
      </c>
      <c r="J11" s="3">
        <f t="shared" si="0"/>
        <v>0</v>
      </c>
      <c r="K11" s="32">
        <f t="shared" si="1"/>
        <v>0</v>
      </c>
    </row>
    <row r="12" spans="1:11" x14ac:dyDescent="0.2">
      <c r="A12" s="10">
        <v>5</v>
      </c>
      <c r="B12" s="2" t="s">
        <v>19</v>
      </c>
      <c r="C12" s="28" t="s">
        <v>57</v>
      </c>
      <c r="D12" s="2" t="s">
        <v>36</v>
      </c>
      <c r="E12" s="2"/>
      <c r="F12" s="3"/>
      <c r="G12" s="3"/>
      <c r="H12" s="4">
        <v>1</v>
      </c>
      <c r="I12" s="5">
        <f>K9</f>
        <v>27</v>
      </c>
      <c r="J12" s="3">
        <f t="shared" si="0"/>
        <v>0</v>
      </c>
      <c r="K12" s="32">
        <f t="shared" si="1"/>
        <v>27</v>
      </c>
    </row>
    <row r="13" spans="1:11" ht="22.5" x14ac:dyDescent="0.2">
      <c r="A13" s="10">
        <v>6</v>
      </c>
      <c r="B13" s="2" t="s">
        <v>61</v>
      </c>
      <c r="C13" s="28" t="s">
        <v>62</v>
      </c>
      <c r="D13" s="2" t="s">
        <v>40</v>
      </c>
      <c r="E13" s="2"/>
      <c r="F13" s="3"/>
      <c r="G13" s="3"/>
      <c r="H13" s="4">
        <v>0</v>
      </c>
      <c r="I13" s="5">
        <v>115</v>
      </c>
      <c r="J13" s="3">
        <f t="shared" si="0"/>
        <v>0</v>
      </c>
      <c r="K13" s="32">
        <f t="shared" si="1"/>
        <v>0</v>
      </c>
    </row>
    <row r="14" spans="1:11" x14ac:dyDescent="0.2">
      <c r="A14" s="10"/>
      <c r="B14" s="2"/>
      <c r="C14" s="19" t="s">
        <v>13</v>
      </c>
      <c r="D14" s="2"/>
      <c r="E14" s="2"/>
      <c r="F14" s="6">
        <f>SUM(J7:J14)</f>
        <v>0</v>
      </c>
      <c r="G14" s="6"/>
      <c r="H14" s="4"/>
      <c r="I14" s="5"/>
      <c r="J14" s="3"/>
      <c r="K14" s="16"/>
    </row>
    <row r="15" spans="1:11" x14ac:dyDescent="0.2">
      <c r="A15" s="11"/>
      <c r="B15" s="12"/>
      <c r="C15" s="18"/>
      <c r="D15" s="12"/>
      <c r="E15" s="12"/>
      <c r="F15" s="13"/>
      <c r="G15" s="13"/>
      <c r="H15" s="14"/>
      <c r="I15" s="15"/>
      <c r="J15" s="13"/>
      <c r="K15" s="9"/>
    </row>
    <row r="16" spans="1:11" x14ac:dyDescent="0.2">
      <c r="A16" s="42"/>
      <c r="B16" s="43" t="s">
        <v>17</v>
      </c>
      <c r="C16" s="44" t="s">
        <v>18</v>
      </c>
      <c r="D16" s="42"/>
      <c r="E16" s="42"/>
      <c r="F16" s="42"/>
      <c r="G16" s="42"/>
      <c r="H16" s="42"/>
      <c r="I16" s="42"/>
      <c r="J16" s="42"/>
      <c r="K16" s="42"/>
    </row>
    <row r="17" spans="1:15" x14ac:dyDescent="0.2">
      <c r="A17" s="21">
        <v>1</v>
      </c>
      <c r="B17" s="22" t="s">
        <v>48</v>
      </c>
      <c r="C17" s="30" t="s">
        <v>72</v>
      </c>
      <c r="D17" s="22" t="s">
        <v>40</v>
      </c>
      <c r="E17" s="22">
        <v>22</v>
      </c>
      <c r="F17" s="23"/>
      <c r="G17" s="23"/>
      <c r="H17" s="24">
        <v>9.8000000000000004E-2</v>
      </c>
      <c r="I17" s="25">
        <v>115</v>
      </c>
      <c r="J17" s="23">
        <f>ROUND(F17*I17,1)</f>
        <v>0</v>
      </c>
      <c r="K17" s="31">
        <f>ROUND(H17*I17,0)</f>
        <v>11</v>
      </c>
    </row>
    <row r="18" spans="1:15" ht="22.5" x14ac:dyDescent="0.2">
      <c r="A18" s="11">
        <v>2</v>
      </c>
      <c r="B18" s="12" t="s">
        <v>37</v>
      </c>
      <c r="C18" s="27" t="s">
        <v>74</v>
      </c>
      <c r="D18" s="12" t="s">
        <v>36</v>
      </c>
      <c r="E18" s="12">
        <v>735</v>
      </c>
      <c r="F18" s="13"/>
      <c r="G18" s="13"/>
      <c r="H18" s="14">
        <v>1</v>
      </c>
      <c r="I18" s="15">
        <f>(200+145)*0.04*2.5</f>
        <v>34.5</v>
      </c>
      <c r="J18" s="13">
        <f>ROUND(F18*I18,1)</f>
        <v>0</v>
      </c>
      <c r="K18" s="9">
        <f>ROUND(H18*I18,0)</f>
        <v>35</v>
      </c>
    </row>
    <row r="19" spans="1:15" x14ac:dyDescent="0.2">
      <c r="A19" s="10">
        <v>3</v>
      </c>
      <c r="B19" s="2" t="s">
        <v>68</v>
      </c>
      <c r="C19" s="28" t="s">
        <v>67</v>
      </c>
      <c r="D19" s="2" t="s">
        <v>40</v>
      </c>
      <c r="E19" s="2">
        <v>112</v>
      </c>
      <c r="F19" s="3"/>
      <c r="G19" s="3"/>
      <c r="H19" s="4">
        <v>0.17799999999999999</v>
      </c>
      <c r="I19" s="5">
        <v>95</v>
      </c>
      <c r="J19" s="3">
        <f>ROUND(F19*I19,1)</f>
        <v>0</v>
      </c>
      <c r="K19" s="16">
        <f>ROUND(H19*I19,0)</f>
        <v>17</v>
      </c>
    </row>
    <row r="20" spans="1:15" ht="22.5" x14ac:dyDescent="0.2">
      <c r="A20" s="10">
        <v>4</v>
      </c>
      <c r="B20" s="2" t="s">
        <v>38</v>
      </c>
      <c r="C20" s="28" t="s">
        <v>39</v>
      </c>
      <c r="D20" s="2" t="s">
        <v>40</v>
      </c>
      <c r="E20" s="2">
        <v>2.9</v>
      </c>
      <c r="F20" s="3"/>
      <c r="G20" s="3"/>
      <c r="H20" s="4">
        <v>0</v>
      </c>
      <c r="I20" s="5">
        <f>I21*2</f>
        <v>1000</v>
      </c>
      <c r="J20" s="3">
        <f>ROUND(F20*I20,1)</f>
        <v>0</v>
      </c>
      <c r="K20" s="16">
        <f>ROUND(H20*I20,0)</f>
        <v>0</v>
      </c>
    </row>
    <row r="21" spans="1:15" ht="22.5" x14ac:dyDescent="0.2">
      <c r="A21" s="10">
        <v>5</v>
      </c>
      <c r="B21" s="2" t="s">
        <v>66</v>
      </c>
      <c r="C21" s="28" t="s">
        <v>65</v>
      </c>
      <c r="D21" s="2" t="s">
        <v>40</v>
      </c>
      <c r="E21" s="2"/>
      <c r="F21" s="3"/>
      <c r="G21" s="3"/>
      <c r="H21" s="4">
        <v>0.127</v>
      </c>
      <c r="I21" s="5">
        <v>500</v>
      </c>
      <c r="J21" s="3">
        <f>ROUND(F21*I21,1)</f>
        <v>0</v>
      </c>
      <c r="K21" s="16">
        <f>ROUND(H21*I21,0)</f>
        <v>64</v>
      </c>
    </row>
    <row r="22" spans="1:15" x14ac:dyDescent="0.2">
      <c r="A22" s="10"/>
      <c r="B22" s="2"/>
      <c r="C22" s="19" t="s">
        <v>13</v>
      </c>
      <c r="D22" s="2"/>
      <c r="E22" s="2"/>
      <c r="F22" s="6">
        <f>SUM(J16:J22)</f>
        <v>0</v>
      </c>
      <c r="G22" s="6"/>
      <c r="H22" s="4"/>
      <c r="I22" s="5"/>
      <c r="J22" s="3"/>
      <c r="K22" s="16"/>
    </row>
    <row r="23" spans="1:15" x14ac:dyDescent="0.2">
      <c r="A23" s="11"/>
      <c r="B23" s="12"/>
      <c r="C23" s="18"/>
      <c r="D23" s="12"/>
      <c r="E23" s="12"/>
      <c r="F23" s="13"/>
      <c r="G23" s="13"/>
      <c r="H23" s="14"/>
      <c r="I23" s="15"/>
      <c r="J23" s="13"/>
      <c r="K23" s="9"/>
    </row>
    <row r="24" spans="1:15" x14ac:dyDescent="0.2">
      <c r="A24" s="42"/>
      <c r="B24" s="43" t="s">
        <v>29</v>
      </c>
      <c r="C24" s="44" t="s">
        <v>30</v>
      </c>
      <c r="D24" s="42"/>
      <c r="E24" s="42"/>
      <c r="F24" s="42"/>
      <c r="G24" s="42"/>
      <c r="H24" s="42"/>
      <c r="I24" s="42"/>
      <c r="J24" s="42"/>
      <c r="K24" s="42"/>
    </row>
    <row r="25" spans="1:15" x14ac:dyDescent="0.2">
      <c r="A25" s="11">
        <v>1</v>
      </c>
      <c r="B25" s="12" t="s">
        <v>31</v>
      </c>
      <c r="C25" s="27" t="s">
        <v>32</v>
      </c>
      <c r="D25" s="12" t="s">
        <v>33</v>
      </c>
      <c r="E25" s="12">
        <v>675</v>
      </c>
      <c r="F25" s="13"/>
      <c r="G25" s="13"/>
      <c r="H25" s="14">
        <v>0.42299999999999999</v>
      </c>
      <c r="I25" s="15">
        <v>4</v>
      </c>
      <c r="J25" s="13">
        <f>ROUND(F25*I25,1)</f>
        <v>0</v>
      </c>
      <c r="K25" s="9">
        <f>ROUND(H25*I25,0)</f>
        <v>2</v>
      </c>
    </row>
    <row r="26" spans="1:15" ht="22.5" x14ac:dyDescent="0.2">
      <c r="A26" s="10">
        <v>2</v>
      </c>
      <c r="B26" s="2" t="s">
        <v>46</v>
      </c>
      <c r="C26" s="28" t="s">
        <v>47</v>
      </c>
      <c r="D26" s="2" t="s">
        <v>33</v>
      </c>
      <c r="E26" s="2">
        <v>364</v>
      </c>
      <c r="F26" s="3"/>
      <c r="G26" s="3"/>
      <c r="H26" s="4">
        <v>0.31</v>
      </c>
      <c r="I26" s="5">
        <v>2</v>
      </c>
      <c r="J26" s="3">
        <f>ROUND(F26*I26,1)</f>
        <v>0</v>
      </c>
      <c r="K26" s="16">
        <f>ROUND(H26*I26,0)</f>
        <v>1</v>
      </c>
    </row>
    <row r="27" spans="1:15" x14ac:dyDescent="0.2">
      <c r="A27" s="10"/>
      <c r="B27" s="2"/>
      <c r="C27" s="19" t="s">
        <v>13</v>
      </c>
      <c r="D27" s="2"/>
      <c r="E27" s="2"/>
      <c r="F27" s="6">
        <f>SUM(J24:J27)</f>
        <v>0</v>
      </c>
      <c r="G27" s="6"/>
      <c r="H27" s="4"/>
      <c r="I27" s="5"/>
      <c r="J27" s="3"/>
      <c r="K27" s="16"/>
    </row>
    <row r="28" spans="1:15" x14ac:dyDescent="0.2">
      <c r="A28" s="11"/>
      <c r="B28" s="12"/>
      <c r="C28" s="18"/>
      <c r="D28" s="12"/>
      <c r="E28" s="12"/>
      <c r="F28" s="13"/>
      <c r="G28" s="13"/>
      <c r="H28" s="14"/>
      <c r="I28" s="15"/>
      <c r="J28" s="13"/>
      <c r="K28" s="9"/>
    </row>
    <row r="29" spans="1:15" x14ac:dyDescent="0.2">
      <c r="A29" s="42"/>
      <c r="B29" s="43" t="s">
        <v>24</v>
      </c>
      <c r="C29" s="44" t="s">
        <v>25</v>
      </c>
      <c r="D29" s="42"/>
      <c r="E29" s="42"/>
      <c r="F29" s="42"/>
      <c r="G29" s="42"/>
      <c r="H29" s="42"/>
      <c r="I29" s="42"/>
      <c r="J29" s="42"/>
      <c r="K29" s="42"/>
    </row>
    <row r="30" spans="1:15" ht="22.5" x14ac:dyDescent="0.2">
      <c r="A30" s="11">
        <v>1</v>
      </c>
      <c r="B30" s="12" t="s">
        <v>41</v>
      </c>
      <c r="C30" s="27" t="s">
        <v>42</v>
      </c>
      <c r="D30" s="12" t="s">
        <v>40</v>
      </c>
      <c r="E30" s="12">
        <v>0.2</v>
      </c>
      <c r="F30" s="13"/>
      <c r="G30" s="13"/>
      <c r="H30" s="14">
        <v>0</v>
      </c>
      <c r="I30" s="15">
        <f>I21</f>
        <v>500</v>
      </c>
      <c r="J30" s="13">
        <f t="shared" ref="J30:J36" si="2">ROUND(F30*I30,1)</f>
        <v>0</v>
      </c>
      <c r="K30" s="9">
        <f t="shared" ref="K30:K36" si="3">ROUND(H30*I30,0)</f>
        <v>0</v>
      </c>
      <c r="O30" s="33"/>
    </row>
    <row r="31" spans="1:15" ht="22.5" x14ac:dyDescent="0.2">
      <c r="A31" s="10">
        <v>2</v>
      </c>
      <c r="B31" s="2" t="s">
        <v>19</v>
      </c>
      <c r="C31" s="28" t="s">
        <v>73</v>
      </c>
      <c r="D31" s="2" t="s">
        <v>45</v>
      </c>
      <c r="E31" s="2"/>
      <c r="F31" s="3"/>
      <c r="G31" s="3"/>
      <c r="H31" s="4">
        <v>0</v>
      </c>
      <c r="I31" s="5">
        <v>2</v>
      </c>
      <c r="J31" s="3">
        <f t="shared" si="2"/>
        <v>0</v>
      </c>
      <c r="K31" s="16">
        <f t="shared" si="3"/>
        <v>0</v>
      </c>
    </row>
    <row r="32" spans="1:15" ht="22.5" x14ac:dyDescent="0.2">
      <c r="A32" s="21">
        <v>3</v>
      </c>
      <c r="B32" s="22" t="s">
        <v>55</v>
      </c>
      <c r="C32" s="30" t="s">
        <v>56</v>
      </c>
      <c r="D32" s="22" t="s">
        <v>45</v>
      </c>
      <c r="E32" s="22">
        <v>71</v>
      </c>
      <c r="F32" s="23"/>
      <c r="G32" s="23"/>
      <c r="H32" s="24">
        <v>0</v>
      </c>
      <c r="I32" s="25">
        <v>45</v>
      </c>
      <c r="J32" s="23">
        <f t="shared" si="2"/>
        <v>0</v>
      </c>
      <c r="K32" s="31">
        <f t="shared" si="3"/>
        <v>0</v>
      </c>
    </row>
    <row r="33" spans="1:11" x14ac:dyDescent="0.2">
      <c r="A33" s="21">
        <v>4</v>
      </c>
      <c r="B33" s="22" t="s">
        <v>20</v>
      </c>
      <c r="C33" s="30" t="s">
        <v>63</v>
      </c>
      <c r="D33" s="22" t="s">
        <v>45</v>
      </c>
      <c r="E33" s="22"/>
      <c r="F33" s="23"/>
      <c r="G33" s="23"/>
      <c r="H33" s="24">
        <v>0.11600000000000001</v>
      </c>
      <c r="I33" s="25">
        <v>45</v>
      </c>
      <c r="J33" s="3">
        <f t="shared" si="2"/>
        <v>0</v>
      </c>
      <c r="K33" s="16">
        <f t="shared" si="3"/>
        <v>5</v>
      </c>
    </row>
    <row r="34" spans="1:11" x14ac:dyDescent="0.2">
      <c r="A34" s="21">
        <v>5</v>
      </c>
      <c r="B34" s="22" t="s">
        <v>51</v>
      </c>
      <c r="C34" s="30" t="s">
        <v>52</v>
      </c>
      <c r="D34" s="22" t="s">
        <v>36</v>
      </c>
      <c r="E34" s="22">
        <v>15.3</v>
      </c>
      <c r="F34" s="23"/>
      <c r="G34" s="23"/>
      <c r="H34" s="24">
        <v>1</v>
      </c>
      <c r="I34" s="25">
        <f>K8</f>
        <v>36</v>
      </c>
      <c r="J34" s="3">
        <f t="shared" si="2"/>
        <v>0</v>
      </c>
      <c r="K34" s="16">
        <f t="shared" si="3"/>
        <v>36</v>
      </c>
    </row>
    <row r="35" spans="1:11" x14ac:dyDescent="0.2">
      <c r="A35" s="11">
        <v>6</v>
      </c>
      <c r="B35" s="12" t="s">
        <v>53</v>
      </c>
      <c r="C35" s="27" t="s">
        <v>54</v>
      </c>
      <c r="D35" s="12" t="s">
        <v>36</v>
      </c>
      <c r="E35" s="12">
        <v>3.25</v>
      </c>
      <c r="F35" s="13"/>
      <c r="G35" s="13"/>
      <c r="H35" s="14">
        <v>0</v>
      </c>
      <c r="I35" s="15">
        <f>I34*45</f>
        <v>1620</v>
      </c>
      <c r="J35" s="3">
        <f t="shared" si="2"/>
        <v>0</v>
      </c>
      <c r="K35" s="16">
        <f t="shared" si="3"/>
        <v>0</v>
      </c>
    </row>
    <row r="36" spans="1:11" x14ac:dyDescent="0.2">
      <c r="A36" s="10">
        <v>7</v>
      </c>
      <c r="B36" s="2" t="s">
        <v>19</v>
      </c>
      <c r="C36" s="28" t="s">
        <v>57</v>
      </c>
      <c r="D36" s="2" t="s">
        <v>36</v>
      </c>
      <c r="E36" s="2"/>
      <c r="F36" s="3"/>
      <c r="G36" s="3"/>
      <c r="H36" s="4">
        <v>1</v>
      </c>
      <c r="I36" s="5">
        <f>I34</f>
        <v>36</v>
      </c>
      <c r="J36" s="3">
        <f t="shared" si="2"/>
        <v>0</v>
      </c>
      <c r="K36" s="16">
        <f t="shared" si="3"/>
        <v>36</v>
      </c>
    </row>
    <row r="37" spans="1:11" x14ac:dyDescent="0.2">
      <c r="A37" s="10"/>
      <c r="B37" s="2"/>
      <c r="C37" s="19" t="s">
        <v>13</v>
      </c>
      <c r="D37" s="2"/>
      <c r="E37" s="2"/>
      <c r="F37" s="6">
        <f>SUM(J29:J37)</f>
        <v>0</v>
      </c>
      <c r="G37" s="6"/>
      <c r="H37" s="4"/>
      <c r="I37" s="5"/>
      <c r="J37" s="3"/>
      <c r="K37" s="16"/>
    </row>
    <row r="38" spans="1:11" x14ac:dyDescent="0.2">
      <c r="A38" s="11"/>
      <c r="B38" s="12"/>
      <c r="C38" s="18"/>
      <c r="D38" s="12"/>
      <c r="E38" s="12"/>
      <c r="F38" s="13"/>
      <c r="G38" s="13"/>
      <c r="H38" s="14"/>
      <c r="I38" s="15"/>
      <c r="J38" s="13"/>
      <c r="K38" s="9"/>
    </row>
    <row r="39" spans="1:11" x14ac:dyDescent="0.2">
      <c r="A39" s="42"/>
      <c r="B39" s="43" t="s">
        <v>26</v>
      </c>
      <c r="C39" s="44" t="s">
        <v>27</v>
      </c>
      <c r="D39" s="42"/>
      <c r="E39" s="42"/>
      <c r="F39" s="42"/>
      <c r="G39" s="42"/>
      <c r="H39" s="42"/>
      <c r="I39" s="42"/>
      <c r="J39" s="42"/>
      <c r="K39" s="42"/>
    </row>
    <row r="40" spans="1:11" ht="22.5" x14ac:dyDescent="0.2">
      <c r="A40" s="11">
        <v>1</v>
      </c>
      <c r="B40" s="12" t="s">
        <v>34</v>
      </c>
      <c r="C40" s="27" t="s">
        <v>35</v>
      </c>
      <c r="D40" s="12" t="s">
        <v>28</v>
      </c>
      <c r="E40" s="12"/>
      <c r="F40" s="13"/>
      <c r="G40" s="13"/>
      <c r="H40" s="14">
        <v>0</v>
      </c>
      <c r="I40" s="15">
        <v>1</v>
      </c>
      <c r="J40" s="13">
        <f>ROUND(F40*I40,1)</f>
        <v>0</v>
      </c>
      <c r="K40" s="9">
        <f>ROUND(H40*I40,0)</f>
        <v>0</v>
      </c>
    </row>
    <row r="41" spans="1:11" x14ac:dyDescent="0.2">
      <c r="A41" s="10"/>
      <c r="B41" s="2"/>
      <c r="C41" s="19" t="s">
        <v>13</v>
      </c>
      <c r="D41" s="2"/>
      <c r="E41" s="2"/>
      <c r="F41" s="6">
        <f>SUM(J39:J41)</f>
        <v>0</v>
      </c>
      <c r="G41" s="6"/>
      <c r="H41" s="4"/>
      <c r="I41" s="5"/>
      <c r="J41" s="3"/>
      <c r="K41" s="16"/>
    </row>
    <row r="42" spans="1:11" x14ac:dyDescent="0.2">
      <c r="A42" s="11"/>
      <c r="B42" s="12"/>
      <c r="C42" s="18"/>
      <c r="D42" s="12"/>
      <c r="E42" s="12"/>
      <c r="F42" s="13"/>
      <c r="G42" s="13"/>
      <c r="H42" s="14"/>
      <c r="I42" s="15"/>
      <c r="J42" s="13"/>
      <c r="K42" s="9"/>
    </row>
    <row r="43" spans="1:11" x14ac:dyDescent="0.2">
      <c r="A43" s="10"/>
      <c r="B43" s="2"/>
      <c r="C43" s="19" t="s">
        <v>14</v>
      </c>
      <c r="D43" s="2"/>
      <c r="E43" s="2"/>
      <c r="F43" s="3"/>
      <c r="G43" s="3"/>
      <c r="H43" s="4"/>
      <c r="I43" s="2"/>
      <c r="J43" s="6">
        <f>SUM(J7:J42)</f>
        <v>0</v>
      </c>
      <c r="K43" s="17"/>
    </row>
    <row r="44" spans="1:11" x14ac:dyDescent="0.2">
      <c r="A44" s="10"/>
      <c r="B44" s="2"/>
      <c r="C44" s="19" t="s">
        <v>16</v>
      </c>
      <c r="D44" s="2"/>
      <c r="E44" s="2"/>
      <c r="F44" s="3"/>
      <c r="G44" s="3"/>
      <c r="H44" s="4"/>
      <c r="I44" s="20">
        <v>0.21</v>
      </c>
      <c r="J44" s="6">
        <f>ROUND(I44*J43,1)</f>
        <v>0</v>
      </c>
      <c r="K44" s="17"/>
    </row>
    <row r="45" spans="1:11" x14ac:dyDescent="0.2">
      <c r="A45" s="10"/>
      <c r="B45" s="2"/>
      <c r="C45" s="19" t="s">
        <v>15</v>
      </c>
      <c r="D45" s="2"/>
      <c r="E45" s="2"/>
      <c r="F45" s="3"/>
      <c r="G45" s="3"/>
      <c r="H45" s="4"/>
      <c r="I45" s="2"/>
      <c r="J45" s="6">
        <f>SUM(J43:J44)</f>
        <v>0</v>
      </c>
      <c r="K45" s="17"/>
    </row>
    <row r="46" spans="1:11" x14ac:dyDescent="0.2">
      <c r="A46" s="10"/>
      <c r="B46" s="2"/>
      <c r="C46" s="7"/>
      <c r="D46" s="2"/>
      <c r="E46" s="2"/>
      <c r="F46" s="2"/>
      <c r="G46" s="2"/>
      <c r="H46" s="2"/>
      <c r="I46" s="2"/>
      <c r="J46" s="2"/>
      <c r="K46" s="17"/>
    </row>
    <row r="48" spans="1:11" x14ac:dyDescent="0.2">
      <c r="B48" t="s">
        <v>43</v>
      </c>
      <c r="C48" t="s">
        <v>44</v>
      </c>
    </row>
  </sheetData>
  <mergeCells count="2">
    <mergeCell ref="H1:K2"/>
    <mergeCell ref="A3:D3"/>
  </mergeCells>
  <phoneticPr fontId="1" type="noConversion"/>
  <pageMargins left="0.47244094488188981" right="0.47244094488188981" top="0.39370078740157483" bottom="0.82677165354330717" header="0.43307086614173229" footer="0.43307086614173229"/>
  <pageSetup paperSize="9" orientation="landscape" r:id="rId1"/>
  <headerFooter>
    <oddFooter>&amp;L&amp;8&amp;D&amp;C&amp;8&amp;A&amp;R&amp;8strana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Drahonice</vt:lpstr>
      <vt:lpstr>Drahonice!Názvy_tisku</vt:lpstr>
    </vt:vector>
  </TitlesOfParts>
  <Company>Omega Design,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Sztulova</dc:creator>
  <cp:lastModifiedBy>Altman Pavel Bc.</cp:lastModifiedBy>
  <cp:lastPrinted>2017-11-10T13:31:48Z</cp:lastPrinted>
  <dcterms:created xsi:type="dcterms:W3CDTF">2008-02-14T12:44:57Z</dcterms:created>
  <dcterms:modified xsi:type="dcterms:W3CDTF">2017-11-13T12:13:38Z</dcterms:modified>
</cp:coreProperties>
</file>