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5480" windowHeight="11640" activeTab="1"/>
  </bookViews>
  <sheets>
    <sheet name="Rekapitulace" sheetId="3" r:id="rId1"/>
    <sheet name="Rozpočet" sheetId="2" r:id="rId2"/>
  </sheets>
  <calcPr calcId="145621"/>
</workbook>
</file>

<file path=xl/calcChain.xml><?xml version="1.0" encoding="utf-8"?>
<calcChain xmlns="http://schemas.openxmlformats.org/spreadsheetml/2006/main">
  <c r="G53" i="2" l="1"/>
  <c r="F54" i="2" s="1"/>
  <c r="G52" i="2"/>
  <c r="G42" i="2"/>
  <c r="G43" i="2"/>
  <c r="G44" i="2"/>
  <c r="G45" i="2"/>
  <c r="G46" i="2"/>
  <c r="G47" i="2"/>
  <c r="G48" i="2"/>
  <c r="F49" i="2" s="1"/>
  <c r="E42" i="2"/>
  <c r="D49" i="2" s="1"/>
  <c r="E45" i="2"/>
  <c r="E46" i="2"/>
  <c r="G31" i="2"/>
  <c r="G32" i="2"/>
  <c r="G33" i="2"/>
  <c r="G34" i="2"/>
  <c r="G35" i="2"/>
  <c r="G36" i="2"/>
  <c r="G37" i="2"/>
  <c r="E31" i="2"/>
  <c r="E34" i="2"/>
  <c r="E35" i="2"/>
  <c r="G30" i="2"/>
  <c r="E30" i="2"/>
  <c r="E8" i="2"/>
  <c r="E10" i="2"/>
  <c r="E11" i="2"/>
  <c r="E18" i="2"/>
  <c r="E19" i="2"/>
  <c r="E23" i="2"/>
  <c r="E24" i="2"/>
  <c r="G7" i="2"/>
  <c r="G8" i="2"/>
  <c r="G9" i="2"/>
  <c r="G10" i="2"/>
  <c r="G11" i="2"/>
  <c r="G12" i="2"/>
  <c r="G13" i="2"/>
  <c r="G14" i="2"/>
  <c r="G18" i="2"/>
  <c r="G19" i="2"/>
  <c r="G20" i="2"/>
  <c r="G21" i="2"/>
  <c r="G22" i="2"/>
  <c r="G23" i="2"/>
  <c r="G24" i="2"/>
  <c r="G25" i="2"/>
  <c r="G26" i="2"/>
  <c r="E7" i="2"/>
  <c r="G6" i="2"/>
  <c r="E6" i="2"/>
  <c r="C34" i="3"/>
  <c r="C39" i="3"/>
  <c r="F38" i="2" l="1"/>
  <c r="F27" i="2"/>
  <c r="F15" i="2"/>
  <c r="D38" i="2"/>
  <c r="D27" i="2"/>
  <c r="D15" i="2"/>
  <c r="F56" i="2" l="1"/>
  <c r="C24" i="3" s="1"/>
  <c r="D56" i="2"/>
  <c r="C23" i="3" s="1"/>
  <c r="C25" i="3" l="1"/>
  <c r="C26" i="3" s="1"/>
  <c r="C30" i="3" s="1"/>
  <c r="C42" i="3" s="1"/>
  <c r="C43" i="3" s="1"/>
  <c r="C44" i="3" s="1"/>
</calcChain>
</file>

<file path=xl/sharedStrings.xml><?xml version="1.0" encoding="utf-8"?>
<sst xmlns="http://schemas.openxmlformats.org/spreadsheetml/2006/main" count="175" uniqueCount="77">
  <si>
    <t>Název</t>
  </si>
  <si>
    <t/>
  </si>
  <si>
    <t>Mj</t>
  </si>
  <si>
    <t>Počet</t>
  </si>
  <si>
    <t>Materiál</t>
  </si>
  <si>
    <t>Materiál celkem</t>
  </si>
  <si>
    <t>Montáž</t>
  </si>
  <si>
    <t>Montáž celkem</t>
  </si>
  <si>
    <t>ks</t>
  </si>
  <si>
    <t>m</t>
  </si>
  <si>
    <t>hod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</si>
  <si>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</si>
  <si>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</si>
  <si>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</si>
  <si>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</si>
  <si>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</si>
  <si>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</si>
  <si>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</si>
  <si>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</si>
  <si>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Nátěry</t>
  </si>
  <si>
    <t>Zemní práce</t>
  </si>
  <si>
    <t>PPV 0,00% z nátěrů a zemních prací</t>
  </si>
  <si>
    <t>Mezisoučet 2</t>
  </si>
  <si>
    <t>Rizika a pojištění 0,00% z mezisoučtu 2</t>
  </si>
  <si>
    <t>Opravy v záruce 0,00% z mezisoučtu 1</t>
  </si>
  <si>
    <t>Základní náklady celkem</t>
  </si>
  <si>
    <t>Vedlejší náklady</t>
  </si>
  <si>
    <t>Provozní vlivy 1,00% z pravé strany mezisoučtu 2</t>
  </si>
  <si>
    <t>Vedlejší náklady celkem</t>
  </si>
  <si>
    <t>Kompletační činnost</t>
  </si>
  <si>
    <t>Náklady celkem</t>
  </si>
  <si>
    <t>Značení trasy vedení</t>
  </si>
  <si>
    <t>Soupis prací a dodávek elektrotechnických zařízení</t>
  </si>
  <si>
    <t>Dveřní signalizace</t>
  </si>
  <si>
    <t>JB-16 přípojná krabice</t>
  </si>
  <si>
    <t>SYKFY 2x2x0,5 v trubce</t>
  </si>
  <si>
    <t>Forma kabelová do 5x2</t>
  </si>
  <si>
    <t>KU68-1902 odbočná krabice</t>
  </si>
  <si>
    <t>2316 elektroinstalační trubka LPFLEX</t>
  </si>
  <si>
    <t>Připojení na stávající zařízení</t>
  </si>
  <si>
    <t>Funkční zkoušky,uvedení do provozu</t>
  </si>
  <si>
    <t>Dveřní signalizace - celkem</t>
  </si>
  <si>
    <t>Přivolávací signalizace</t>
  </si>
  <si>
    <t>Telefonní zařízení</t>
  </si>
  <si>
    <t>6522URO264 telefonní zásuvka 2x6p4c,pod omítku</t>
  </si>
  <si>
    <t>Telefonní zařízení-celkem</t>
  </si>
  <si>
    <t>pár</t>
  </si>
  <si>
    <t>GZS 4,2% z pravé strany mezisoučtu 2</t>
  </si>
  <si>
    <t xml:space="preserve">            Orlovská 670/35</t>
  </si>
  <si>
    <t xml:space="preserve">            713 02 Ostrava</t>
  </si>
  <si>
    <r>
      <t xml:space="preserve">Investor: </t>
    </r>
    <r>
      <rPr>
        <b/>
        <sz val="10"/>
        <color indexed="8"/>
        <rFont val="Tahoma"/>
        <family val="2"/>
        <charset val="238"/>
      </rPr>
      <t>VSČR Věznice Heřmanice - Ostrava</t>
    </r>
  </si>
  <si>
    <t>Náklady celkem včetně DPH</t>
  </si>
  <si>
    <t>Stejnosměrná měření na kabelu</t>
  </si>
  <si>
    <t>Přivolávací signalizace - celkem</t>
  </si>
  <si>
    <t>MAG 01 magnetický kontakt zapuštěný</t>
  </si>
  <si>
    <t>Rozhlas</t>
  </si>
  <si>
    <t>Kabel BYFY 3x2x0,5</t>
  </si>
  <si>
    <t>KU69-1902 odbočná krabice</t>
  </si>
  <si>
    <t>Rozhlas-celkem</t>
  </si>
  <si>
    <t>Revize</t>
  </si>
  <si>
    <t>Vypracování revizní zprávy</t>
  </si>
  <si>
    <t>Úprava sidnálního tabla na velínu</t>
  </si>
  <si>
    <t>Revize-celkem</t>
  </si>
  <si>
    <t>Montáž tlačítka přivolávací signalizace MAV 101</t>
  </si>
  <si>
    <t>Celkem (bez DPH)</t>
  </si>
  <si>
    <t xml:space="preserve">Cenová nabídka </t>
  </si>
  <si>
    <t>PPV 4,00% z montáže: materiál + práce</t>
  </si>
  <si>
    <t xml:space="preserve">Zpracovatel: </t>
  </si>
  <si>
    <t>Petr Glac</t>
  </si>
  <si>
    <t>Svibická 1792/4</t>
  </si>
  <si>
    <t>737 01 Český tešín</t>
  </si>
  <si>
    <t>IČ: 44754515</t>
  </si>
  <si>
    <t>DIČ: 6303130405</t>
  </si>
  <si>
    <t>Tel: +420 777056742</t>
  </si>
  <si>
    <t>DPH 21%</t>
  </si>
  <si>
    <t>x</t>
  </si>
  <si>
    <t>Soupis prací a dodávek elektrotechnických zařízení - slaboproud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</si>
</sst>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_ ;\-#,##0\ "/>
  </numFmts>
  <fonts count="20" x14ac:knownFonts="1">
    <font>
      <sz val="11"/>
      <color theme="1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name val="Calibri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Tahoma"/>
      <family val="2"/>
      <charset val="238"/>
    </font>
    <font>
      <sz val="9"/>
      <color indexed="8"/>
      <name val="Calibri"/>
      <family val="2"/>
      <charset val="238"/>
    </font>
    <font>
      <sz val="12"/>
      <color indexed="8"/>
      <name val="Tahoma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 CE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0"/>
      <color indexed="8"/>
      <name val="Tahoma"/>
      <family val="2"/>
      <charset val="238"/>
    </font>
    <font>
      <sz val="7"/>
      <color indexed="8"/>
      <name val="Tahoma"/>
      <family val="2"/>
      <charset val="238"/>
    </font>
    <font>
      <b/>
      <sz val="7"/>
      <color indexed="8"/>
      <name val="Tahoma"/>
      <family val="2"/>
      <charset val="238"/>
    </font>
    <font>
      <sz val="7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9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3" fontId="1" fillId="5" borderId="1" xfId="0" applyNumberFormat="1" applyFont="1" applyFill="1" applyBorder="1" applyAlignment="1">
      <alignment horizontal="right"/>
    </xf>
    <xf numFmtId="49" fontId="1" fillId="0" borderId="0" xfId="0" applyNumberFormat="1" applyFont="1"/>
    <xf numFmtId="0" fontId="9" fillId="0" borderId="0" xfId="0" applyFont="1"/>
    <xf numFmtId="49" fontId="8" fillId="0" borderId="0" xfId="0" applyNumberFormat="1" applyFont="1"/>
    <xf numFmtId="49" fontId="10" fillId="0" borderId="0" xfId="0" applyNumberFormat="1" applyFont="1"/>
    <xf numFmtId="4" fontId="1" fillId="2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right"/>
    </xf>
    <xf numFmtId="0" fontId="7" fillId="0" borderId="0" xfId="0" applyFont="1"/>
    <xf numFmtId="49" fontId="3" fillId="3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>
      <alignment horizontal="right"/>
    </xf>
    <xf numFmtId="0" fontId="15" fillId="0" borderId="0" xfId="1" applyFont="1" applyFill="1" applyBorder="1" applyAlignment="1">
      <alignment vertical="center" wrapText="1"/>
    </xf>
    <xf numFmtId="49" fontId="6" fillId="0" borderId="0" xfId="0" applyNumberFormat="1" applyFont="1" applyAlignment="1">
      <alignment horizontal="left" indent="1"/>
    </xf>
    <xf numFmtId="49" fontId="16" fillId="0" borderId="0" xfId="0" applyNumberFormat="1" applyFont="1" applyAlignment="1">
      <alignment horizontal="left" indent="1"/>
    </xf>
    <xf numFmtId="43" fontId="19" fillId="0" borderId="0" xfId="0" applyNumberFormat="1" applyFont="1"/>
    <xf numFmtId="43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19" fillId="0" borderId="0" xfId="0" applyFont="1"/>
    <xf numFmtId="43" fontId="17" fillId="2" borderId="2" xfId="0" applyNumberFormat="1" applyFont="1" applyFill="1" applyBorder="1" applyAlignment="1">
      <alignment horizontal="left"/>
    </xf>
    <xf numFmtId="43" fontId="17" fillId="2" borderId="2" xfId="0" applyNumberFormat="1" applyFont="1" applyFill="1" applyBorder="1" applyAlignment="1">
      <alignment horizontal="center"/>
    </xf>
    <xf numFmtId="164" fontId="17" fillId="2" borderId="2" xfId="0" applyNumberFormat="1" applyFont="1" applyFill="1" applyBorder="1" applyAlignment="1">
      <alignment horizontal="center"/>
    </xf>
    <xf numFmtId="43" fontId="18" fillId="4" borderId="2" xfId="0" applyNumberFormat="1" applyFont="1" applyFill="1" applyBorder="1" applyAlignment="1">
      <alignment horizontal="left"/>
    </xf>
    <xf numFmtId="43" fontId="18" fillId="4" borderId="2" xfId="0" applyNumberFormat="1" applyFont="1" applyFill="1" applyBorder="1" applyAlignment="1">
      <alignment horizontal="center"/>
    </xf>
    <xf numFmtId="164" fontId="18" fillId="4" borderId="2" xfId="0" applyNumberFormat="1" applyFont="1" applyFill="1" applyBorder="1" applyAlignment="1">
      <alignment horizontal="center"/>
    </xf>
    <xf numFmtId="43" fontId="17" fillId="5" borderId="2" xfId="0" applyNumberFormat="1" applyFont="1" applyFill="1" applyBorder="1" applyAlignment="1">
      <alignment horizontal="left"/>
    </xf>
    <xf numFmtId="43" fontId="17" fillId="5" borderId="2" xfId="0" applyNumberFormat="1" applyFont="1" applyFill="1" applyBorder="1" applyAlignment="1">
      <alignment horizontal="center"/>
    </xf>
    <xf numFmtId="164" fontId="17" fillId="5" borderId="2" xfId="0" applyNumberFormat="1" applyFont="1" applyFill="1" applyBorder="1" applyAlignment="1">
      <alignment horizontal="center"/>
    </xf>
    <xf numFmtId="43" fontId="18" fillId="0" borderId="2" xfId="0" applyNumberFormat="1" applyFont="1" applyFill="1" applyBorder="1" applyAlignment="1">
      <alignment horizontal="left"/>
    </xf>
    <xf numFmtId="43" fontId="18" fillId="0" borderId="2" xfId="0" applyNumberFormat="1" applyFont="1" applyFill="1" applyBorder="1" applyAlignment="1">
      <alignment horizontal="center"/>
    </xf>
    <xf numFmtId="164" fontId="18" fillId="0" borderId="2" xfId="0" applyNumberFormat="1" applyFont="1" applyFill="1" applyBorder="1" applyAlignment="1">
      <alignment horizontal="center"/>
    </xf>
    <xf numFmtId="0" fontId="19" fillId="0" borderId="0" xfId="0" applyFont="1" applyFill="1"/>
    <xf numFmtId="0" fontId="17" fillId="0" borderId="0" xfId="0" applyFont="1"/>
    <xf numFmtId="43" fontId="18" fillId="0" borderId="3" xfId="0" applyNumberFormat="1" applyFont="1" applyFill="1" applyBorder="1" applyAlignment="1">
      <alignment horizontal="left"/>
    </xf>
    <xf numFmtId="43" fontId="18" fillId="0" borderId="3" xfId="0" applyNumberFormat="1" applyFont="1" applyFill="1" applyBorder="1" applyAlignment="1">
      <alignment horizontal="center"/>
    </xf>
    <xf numFmtId="164" fontId="18" fillId="0" borderId="3" xfId="0" applyNumberFormat="1" applyFont="1" applyFill="1" applyBorder="1" applyAlignment="1">
      <alignment horizontal="center"/>
    </xf>
    <xf numFmtId="0" fontId="19" fillId="0" borderId="0" xfId="0" applyFont="1" applyFill="1" applyBorder="1"/>
    <xf numFmtId="43" fontId="18" fillId="4" borderId="4" xfId="0" applyNumberFormat="1" applyFont="1" applyFill="1" applyBorder="1" applyAlignment="1">
      <alignment horizontal="left"/>
    </xf>
    <xf numFmtId="43" fontId="18" fillId="4" borderId="4" xfId="0" applyNumberFormat="1" applyFont="1" applyFill="1" applyBorder="1" applyAlignment="1">
      <alignment horizontal="center"/>
    </xf>
    <xf numFmtId="164" fontId="18" fillId="4" borderId="4" xfId="0" applyNumberFormat="1" applyFont="1" applyFill="1" applyBorder="1" applyAlignment="1">
      <alignment horizontal="center"/>
    </xf>
    <xf numFmtId="43" fontId="17" fillId="0" borderId="2" xfId="0" applyNumberFormat="1" applyFont="1" applyBorder="1"/>
    <xf numFmtId="43" fontId="17" fillId="0" borderId="2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43" fontId="18" fillId="4" borderId="2" xfId="0" applyNumberFormat="1" applyFont="1" applyFill="1" applyBorder="1"/>
    <xf numFmtId="0" fontId="18" fillId="0" borderId="0" xfId="0" applyFont="1"/>
    <xf numFmtId="43" fontId="18" fillId="0" borderId="5" xfId="0" applyNumberFormat="1" applyFont="1" applyBorder="1"/>
    <xf numFmtId="43" fontId="18" fillId="0" borderId="5" xfId="0" applyNumberFormat="1" applyFont="1" applyBorder="1" applyAlignment="1">
      <alignment horizontal="center"/>
    </xf>
    <xf numFmtId="164" fontId="18" fillId="0" borderId="5" xfId="0" applyNumberFormat="1" applyFont="1" applyBorder="1" applyAlignment="1">
      <alignment horizontal="center"/>
    </xf>
    <xf numFmtId="4" fontId="17" fillId="2" borderId="2" xfId="0" applyNumberFormat="1" applyFont="1" applyFill="1" applyBorder="1" applyAlignment="1">
      <alignment horizontal="left"/>
    </xf>
    <xf numFmtId="4" fontId="18" fillId="4" borderId="2" xfId="0" applyNumberFormat="1" applyFont="1" applyFill="1" applyBorder="1" applyAlignment="1">
      <alignment horizontal="right"/>
    </xf>
    <xf numFmtId="4" fontId="17" fillId="5" borderId="2" xfId="0" applyNumberFormat="1" applyFont="1" applyFill="1" applyBorder="1" applyAlignment="1">
      <alignment horizontal="right"/>
    </xf>
    <xf numFmtId="4" fontId="18" fillId="0" borderId="2" xfId="0" applyNumberFormat="1" applyFont="1" applyFill="1" applyBorder="1" applyAlignment="1">
      <alignment horizontal="right"/>
    </xf>
    <xf numFmtId="4" fontId="18" fillId="0" borderId="3" xfId="0" applyNumberFormat="1" applyFont="1" applyFill="1" applyBorder="1" applyAlignment="1">
      <alignment horizontal="center"/>
    </xf>
    <xf numFmtId="4" fontId="18" fillId="4" borderId="4" xfId="0" applyNumberFormat="1" applyFont="1" applyFill="1" applyBorder="1" applyAlignment="1">
      <alignment horizontal="right"/>
    </xf>
    <xf numFmtId="4" fontId="17" fillId="0" borderId="2" xfId="0" applyNumberFormat="1" applyFont="1" applyBorder="1"/>
    <xf numFmtId="4" fontId="19" fillId="0" borderId="0" xfId="0" applyNumberFormat="1" applyFont="1"/>
    <xf numFmtId="4" fontId="17" fillId="0" borderId="2" xfId="0" applyNumberFormat="1" applyFont="1" applyBorder="1" applyAlignment="1">
      <alignment horizontal="right"/>
    </xf>
    <xf numFmtId="4" fontId="17" fillId="0" borderId="2" xfId="0" applyNumberFormat="1" applyFont="1" applyFill="1" applyBorder="1" applyAlignment="1">
      <alignment horizontal="right"/>
    </xf>
    <xf numFmtId="0" fontId="14" fillId="7" borderId="0" xfId="1" applyFont="1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/>
    </xf>
    <xf numFmtId="4" fontId="18" fillId="4" borderId="2" xfId="0" applyNumberFormat="1" applyFont="1" applyFill="1" applyBorder="1" applyAlignment="1">
      <alignment horizontal="right"/>
    </xf>
    <xf numFmtId="43" fontId="18" fillId="4" borderId="2" xfId="0" applyNumberFormat="1" applyFont="1" applyFill="1" applyBorder="1" applyAlignment="1">
      <alignment horizontal="right"/>
    </xf>
    <xf numFmtId="4" fontId="18" fillId="4" borderId="2" xfId="0" applyNumberFormat="1" applyFont="1" applyFill="1" applyBorder="1" applyAlignment="1">
      <alignment horizontal="center"/>
    </xf>
    <xf numFmtId="43" fontId="18" fillId="4" borderId="2" xfId="0" applyNumberFormat="1" applyFont="1" applyFill="1" applyBorder="1" applyAlignment="1">
      <alignment horizontal="center"/>
    </xf>
    <xf numFmtId="44" fontId="18" fillId="0" borderId="5" xfId="0" applyNumberFormat="1" applyFont="1" applyBorder="1" applyAlignment="1">
      <alignment horizontal="center"/>
    </xf>
    <xf numFmtId="4" fontId="18" fillId="0" borderId="5" xfId="0" applyNumberFormat="1" applyFont="1" applyBorder="1" applyAlignment="1">
      <alignment horizontal="center"/>
    </xf>
  </cellXfs>
  <cellStyles count="2">
    <cellStyle name="Normální" xfId="0" builtinId="0"/>
    <cellStyle name="normální_byt_těšín_koperníkova 15_nabídk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6" workbookViewId="0">
      <selection activeCell="H35" sqref="H35"/>
    </sheetView>
  </sheetViews>
  <sheetFormatPr defaultRowHeight="15" x14ac:dyDescent="0.25"/>
  <cols>
    <col min="1" max="1" width="36.140625" style="1" bestFit="1" customWidth="1"/>
    <col min="2" max="3" width="15.7109375" style="7" customWidth="1"/>
  </cols>
  <sheetData>
    <row r="1" spans="1:2" ht="15" customHeight="1" x14ac:dyDescent="0.25">
      <c r="A1" s="71" t="s">
        <v>65</v>
      </c>
      <c r="B1" s="25"/>
    </row>
    <row r="2" spans="1:2" ht="15" customHeight="1" x14ac:dyDescent="0.25">
      <c r="A2" s="71"/>
      <c r="B2" s="25"/>
    </row>
    <row r="3" spans="1:2" ht="15" customHeight="1" x14ac:dyDescent="0.25">
      <c r="A3" s="71"/>
      <c r="B3" s="25"/>
    </row>
    <row r="5" spans="1:2" ht="15.75" x14ac:dyDescent="0.25">
      <c r="A5" s="16" t="s">
        <v>32</v>
      </c>
    </row>
    <row r="7" spans="1:2" x14ac:dyDescent="0.25">
      <c r="A7" s="26" t="s">
        <v>67</v>
      </c>
    </row>
    <row r="8" spans="1:2" x14ac:dyDescent="0.25">
      <c r="A8" s="27" t="s">
        <v>68</v>
      </c>
    </row>
    <row r="9" spans="1:2" x14ac:dyDescent="0.25">
      <c r="A9" s="27" t="s">
        <v>69</v>
      </c>
    </row>
    <row r="10" spans="1:2" x14ac:dyDescent="0.25">
      <c r="A10" s="27" t="s">
        <v>70</v>
      </c>
    </row>
    <row r="11" spans="1:2" x14ac:dyDescent="0.25">
      <c r="A11" s="27" t="s">
        <v>71</v>
      </c>
    </row>
    <row r="12" spans="1:2" x14ac:dyDescent="0.25">
      <c r="A12" s="27" t="s">
        <v>72</v>
      </c>
    </row>
    <row r="13" spans="1:2" x14ac:dyDescent="0.25">
      <c r="A13" s="27" t="s">
        <v>73</v>
      </c>
    </row>
    <row r="14" spans="1:2" x14ac:dyDescent="0.25">
      <c r="A14" s="13"/>
    </row>
    <row r="15" spans="1:2" x14ac:dyDescent="0.25">
      <c r="A15" s="13" t="s">
        <v>50</v>
      </c>
    </row>
    <row r="16" spans="1:2" x14ac:dyDescent="0.25">
      <c r="A16" s="15" t="s">
        <v>48</v>
      </c>
    </row>
    <row r="17" spans="1:3" x14ac:dyDescent="0.25">
      <c r="A17" s="15" t="s">
        <v>49</v>
      </c>
    </row>
    <row r="19" spans="1:3" x14ac:dyDescent="0.25">
      <c r="A19" s="2" t="s">
        <v>0</v>
      </c>
      <c r="B19" s="17" t="s">
        <v>11</v>
      </c>
      <c r="C19" s="17" t="s">
        <v>12</v>
      </c>
    </row>
    <row r="20" spans="1:3" x14ac:dyDescent="0.25">
      <c r="A20" s="4" t="s">
        <v>13</v>
      </c>
      <c r="B20" s="9"/>
      <c r="C20" s="9"/>
    </row>
    <row r="21" spans="1:3" x14ac:dyDescent="0.25">
      <c r="A21" s="5" t="s">
        <v>14</v>
      </c>
      <c r="B21" s="10"/>
      <c r="C21" s="10"/>
    </row>
    <row r="22" spans="1:3" x14ac:dyDescent="0.25">
      <c r="A22" s="5" t="s">
        <v>15</v>
      </c>
      <c r="B22" s="12"/>
      <c r="C22" s="10"/>
    </row>
    <row r="23" spans="1:3" x14ac:dyDescent="0.25">
      <c r="A23" s="5" t="s">
        <v>16</v>
      </c>
      <c r="B23" s="10"/>
      <c r="C23" s="10">
        <f>Rozpočet!D56</f>
        <v>0</v>
      </c>
    </row>
    <row r="24" spans="1:3" x14ac:dyDescent="0.25">
      <c r="A24" s="5" t="s">
        <v>17</v>
      </c>
      <c r="B24" s="10"/>
      <c r="C24" s="10">
        <f>Rozpočet!F56</f>
        <v>0</v>
      </c>
    </row>
    <row r="25" spans="1:3" x14ac:dyDescent="0.25">
      <c r="A25" s="6" t="s">
        <v>18</v>
      </c>
      <c r="B25" s="11"/>
      <c r="C25" s="11">
        <f>C23+C24</f>
        <v>0</v>
      </c>
    </row>
    <row r="26" spans="1:3" x14ac:dyDescent="0.25">
      <c r="A26" s="5" t="s">
        <v>66</v>
      </c>
      <c r="B26" s="10"/>
      <c r="C26" s="23">
        <f>C25*4%</f>
        <v>0</v>
      </c>
    </row>
    <row r="27" spans="1:3" x14ac:dyDescent="0.25">
      <c r="A27" s="5" t="s">
        <v>19</v>
      </c>
      <c r="B27" s="10"/>
      <c r="C27" s="10"/>
    </row>
    <row r="28" spans="1:3" x14ac:dyDescent="0.25">
      <c r="A28" s="5" t="s">
        <v>20</v>
      </c>
      <c r="B28" s="10"/>
      <c r="C28" s="10"/>
    </row>
    <row r="29" spans="1:3" x14ac:dyDescent="0.25">
      <c r="A29" s="5" t="s">
        <v>21</v>
      </c>
      <c r="B29" s="10"/>
      <c r="C29" s="10"/>
    </row>
    <row r="30" spans="1:3" x14ac:dyDescent="0.25">
      <c r="A30" s="6" t="s">
        <v>22</v>
      </c>
      <c r="B30" s="11"/>
      <c r="C30" s="11">
        <f>C25+C26</f>
        <v>0</v>
      </c>
    </row>
    <row r="31" spans="1:3" x14ac:dyDescent="0.25">
      <c r="A31" s="5"/>
      <c r="B31" s="10"/>
      <c r="C31" s="10"/>
    </row>
    <row r="32" spans="1:3" x14ac:dyDescent="0.25">
      <c r="A32" s="5" t="s">
        <v>23</v>
      </c>
      <c r="B32" s="10"/>
      <c r="C32" s="10"/>
    </row>
    <row r="33" spans="1:4" x14ac:dyDescent="0.25">
      <c r="A33" s="5" t="s">
        <v>24</v>
      </c>
      <c r="B33" s="10"/>
      <c r="C33" s="10"/>
    </row>
    <row r="34" spans="1:4" x14ac:dyDescent="0.25">
      <c r="A34" s="4" t="s">
        <v>25</v>
      </c>
      <c r="B34" s="9"/>
      <c r="C34" s="9">
        <f>C31</f>
        <v>0</v>
      </c>
    </row>
    <row r="35" spans="1:4" x14ac:dyDescent="0.25">
      <c r="A35" s="5" t="s">
        <v>1</v>
      </c>
      <c r="B35" s="10"/>
      <c r="C35" s="10"/>
    </row>
    <row r="36" spans="1:4" s="20" customFormat="1" x14ac:dyDescent="0.25">
      <c r="A36" s="4" t="s">
        <v>26</v>
      </c>
      <c r="B36" s="9"/>
      <c r="C36" s="9"/>
      <c r="D36"/>
    </row>
    <row r="37" spans="1:4" s="14" customFormat="1" x14ac:dyDescent="0.25">
      <c r="A37" s="5" t="s">
        <v>47</v>
      </c>
      <c r="B37" s="10"/>
      <c r="C37" s="10"/>
      <c r="D37"/>
    </row>
    <row r="38" spans="1:4" x14ac:dyDescent="0.25">
      <c r="A38" s="5" t="s">
        <v>27</v>
      </c>
      <c r="B38" s="10"/>
      <c r="C38" s="10"/>
    </row>
    <row r="39" spans="1:4" x14ac:dyDescent="0.25">
      <c r="A39" s="4" t="s">
        <v>28</v>
      </c>
      <c r="B39" s="9"/>
      <c r="C39" s="9">
        <f>C37+C38</f>
        <v>0</v>
      </c>
    </row>
    <row r="40" spans="1:4" x14ac:dyDescent="0.25">
      <c r="A40" s="5" t="s">
        <v>29</v>
      </c>
      <c r="B40" s="10"/>
      <c r="C40" s="10"/>
    </row>
    <row r="41" spans="1:4" x14ac:dyDescent="0.25">
      <c r="A41" s="5" t="s">
        <v>1</v>
      </c>
      <c r="B41" s="10"/>
      <c r="C41" s="10"/>
    </row>
    <row r="42" spans="1:4" x14ac:dyDescent="0.25">
      <c r="A42" s="18" t="s">
        <v>30</v>
      </c>
      <c r="B42" s="19"/>
      <c r="C42" s="19">
        <f>C30+C34+C39</f>
        <v>0</v>
      </c>
      <c r="D42" s="20"/>
    </row>
    <row r="43" spans="1:4" x14ac:dyDescent="0.25">
      <c r="A43" s="21" t="s">
        <v>74</v>
      </c>
      <c r="B43" s="22"/>
      <c r="C43" s="24">
        <f>C42*21%</f>
        <v>0</v>
      </c>
      <c r="D43" s="14"/>
    </row>
    <row r="44" spans="1:4" x14ac:dyDescent="0.25">
      <c r="A44" s="3" t="s">
        <v>51</v>
      </c>
      <c r="B44" s="8"/>
      <c r="C44" s="8">
        <f>C42+C43</f>
        <v>0</v>
      </c>
    </row>
  </sheetData>
  <mergeCells count="1">
    <mergeCell ref="A1:A3"/>
  </mergeCells>
  <phoneticPr fontId="5" type="noConversion"/>
  <printOptions horizontalCentered="1" verticalCentered="1"/>
  <pageMargins left="1.2204724409448819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tabSelected="1" workbookViewId="0">
      <selection activeCell="A2" sqref="A2:G2"/>
    </sheetView>
  </sheetViews>
  <sheetFormatPr defaultRowHeight="12.95" customHeight="1" x14ac:dyDescent="0.15"/>
  <cols>
    <col min="1" max="1" width="33.85546875" style="28" customWidth="1"/>
    <col min="2" max="2" width="4.7109375" style="29" customWidth="1"/>
    <col min="3" max="3" width="6.7109375" style="30" customWidth="1"/>
    <col min="4" max="7" width="11.7109375" style="68" customWidth="1"/>
    <col min="8" max="16384" width="9.140625" style="31"/>
  </cols>
  <sheetData>
    <row r="2" spans="1:7" ht="12.95" customHeight="1" x14ac:dyDescent="0.25">
      <c r="A2" s="72" t="s">
        <v>76</v>
      </c>
      <c r="B2" s="72"/>
      <c r="C2" s="72"/>
      <c r="D2" s="72"/>
      <c r="E2" s="72"/>
      <c r="F2" s="72"/>
      <c r="G2" s="72"/>
    </row>
    <row r="4" spans="1:7" ht="12.95" customHeight="1" x14ac:dyDescent="0.15">
      <c r="A4" s="32" t="s">
        <v>0</v>
      </c>
      <c r="B4" s="33" t="s">
        <v>2</v>
      </c>
      <c r="C4" s="34" t="s">
        <v>3</v>
      </c>
      <c r="D4" s="61" t="s">
        <v>4</v>
      </c>
      <c r="E4" s="61" t="s">
        <v>5</v>
      </c>
      <c r="F4" s="61" t="s">
        <v>6</v>
      </c>
      <c r="G4" s="61" t="s">
        <v>7</v>
      </c>
    </row>
    <row r="5" spans="1:7" ht="12.95" customHeight="1" x14ac:dyDescent="0.15">
      <c r="A5" s="35" t="s">
        <v>33</v>
      </c>
      <c r="B5" s="36"/>
      <c r="C5" s="37"/>
      <c r="D5" s="62"/>
      <c r="E5" s="62"/>
      <c r="F5" s="62"/>
      <c r="G5" s="62"/>
    </row>
    <row r="6" spans="1:7" ht="12.95" customHeight="1" x14ac:dyDescent="0.15">
      <c r="A6" s="38" t="s">
        <v>54</v>
      </c>
      <c r="B6" s="39" t="s">
        <v>8</v>
      </c>
      <c r="C6" s="40">
        <v>2</v>
      </c>
      <c r="D6" s="63">
        <v>0</v>
      </c>
      <c r="E6" s="63">
        <f>D6*C6</f>
        <v>0</v>
      </c>
      <c r="F6" s="63">
        <v>0</v>
      </c>
      <c r="G6" s="63">
        <f>F6*C6</f>
        <v>0</v>
      </c>
    </row>
    <row r="7" spans="1:7" ht="12.95" customHeight="1" x14ac:dyDescent="0.15">
      <c r="A7" s="38" t="s">
        <v>34</v>
      </c>
      <c r="B7" s="39" t="s">
        <v>8</v>
      </c>
      <c r="C7" s="40">
        <v>2</v>
      </c>
      <c r="D7" s="63">
        <v>0</v>
      </c>
      <c r="E7" s="63">
        <f>D7*C7</f>
        <v>0</v>
      </c>
      <c r="F7" s="63">
        <v>0</v>
      </c>
      <c r="G7" s="63">
        <f t="shared" ref="G7:G26" si="0">F7*C7</f>
        <v>0</v>
      </c>
    </row>
    <row r="8" spans="1:7" ht="12.95" customHeight="1" x14ac:dyDescent="0.15">
      <c r="A8" s="38" t="s">
        <v>35</v>
      </c>
      <c r="B8" s="39" t="s">
        <v>9</v>
      </c>
      <c r="C8" s="40">
        <v>40</v>
      </c>
      <c r="D8" s="63">
        <v>0</v>
      </c>
      <c r="E8" s="63">
        <f t="shared" ref="E8:E24" si="1">D8*C8</f>
        <v>0</v>
      </c>
      <c r="F8" s="63">
        <v>0</v>
      </c>
      <c r="G8" s="63">
        <f t="shared" si="0"/>
        <v>0</v>
      </c>
    </row>
    <row r="9" spans="1:7" ht="12.95" customHeight="1" x14ac:dyDescent="0.15">
      <c r="A9" s="38" t="s">
        <v>36</v>
      </c>
      <c r="B9" s="39" t="s">
        <v>8</v>
      </c>
      <c r="C9" s="40">
        <v>6</v>
      </c>
      <c r="D9" s="63" t="s">
        <v>75</v>
      </c>
      <c r="E9" s="63" t="s">
        <v>75</v>
      </c>
      <c r="F9" s="63">
        <v>0</v>
      </c>
      <c r="G9" s="63">
        <f t="shared" si="0"/>
        <v>0</v>
      </c>
    </row>
    <row r="10" spans="1:7" ht="12.95" customHeight="1" x14ac:dyDescent="0.15">
      <c r="A10" s="38" t="s">
        <v>37</v>
      </c>
      <c r="B10" s="39" t="s">
        <v>8</v>
      </c>
      <c r="C10" s="40">
        <v>4</v>
      </c>
      <c r="D10" s="63">
        <v>0</v>
      </c>
      <c r="E10" s="63">
        <f t="shared" si="1"/>
        <v>0</v>
      </c>
      <c r="F10" s="63">
        <v>0</v>
      </c>
      <c r="G10" s="63">
        <f t="shared" si="0"/>
        <v>0</v>
      </c>
    </row>
    <row r="11" spans="1:7" ht="12.95" customHeight="1" x14ac:dyDescent="0.15">
      <c r="A11" s="38" t="s">
        <v>38</v>
      </c>
      <c r="B11" s="39" t="s">
        <v>9</v>
      </c>
      <c r="C11" s="40">
        <v>20</v>
      </c>
      <c r="D11" s="63">
        <v>0</v>
      </c>
      <c r="E11" s="63">
        <f t="shared" si="1"/>
        <v>0</v>
      </c>
      <c r="F11" s="63">
        <v>0</v>
      </c>
      <c r="G11" s="63">
        <f t="shared" si="0"/>
        <v>0</v>
      </c>
    </row>
    <row r="12" spans="1:7" ht="12.95" customHeight="1" x14ac:dyDescent="0.15">
      <c r="A12" s="38" t="s">
        <v>31</v>
      </c>
      <c r="B12" s="39" t="s">
        <v>9</v>
      </c>
      <c r="C12" s="40">
        <v>20</v>
      </c>
      <c r="D12" s="63" t="s">
        <v>75</v>
      </c>
      <c r="E12" s="63" t="s">
        <v>75</v>
      </c>
      <c r="F12" s="63">
        <v>0</v>
      </c>
      <c r="G12" s="63">
        <f t="shared" si="0"/>
        <v>0</v>
      </c>
    </row>
    <row r="13" spans="1:7" ht="12.95" customHeight="1" x14ac:dyDescent="0.15">
      <c r="A13" s="38" t="s">
        <v>39</v>
      </c>
      <c r="B13" s="39" t="s">
        <v>10</v>
      </c>
      <c r="C13" s="40">
        <v>3</v>
      </c>
      <c r="D13" s="63" t="s">
        <v>75</v>
      </c>
      <c r="E13" s="63" t="s">
        <v>75</v>
      </c>
      <c r="F13" s="63">
        <v>0</v>
      </c>
      <c r="G13" s="63">
        <f t="shared" si="0"/>
        <v>0</v>
      </c>
    </row>
    <row r="14" spans="1:7" ht="12.95" customHeight="1" x14ac:dyDescent="0.15">
      <c r="A14" s="38" t="s">
        <v>40</v>
      </c>
      <c r="B14" s="39" t="s">
        <v>10</v>
      </c>
      <c r="C14" s="40">
        <v>1</v>
      </c>
      <c r="D14" s="63" t="s">
        <v>75</v>
      </c>
      <c r="E14" s="63" t="s">
        <v>75</v>
      </c>
      <c r="F14" s="63">
        <v>0</v>
      </c>
      <c r="G14" s="63">
        <f t="shared" si="0"/>
        <v>0</v>
      </c>
    </row>
    <row r="15" spans="1:7" ht="12.95" customHeight="1" x14ac:dyDescent="0.15">
      <c r="A15" s="35" t="s">
        <v>41</v>
      </c>
      <c r="B15" s="36" t="s">
        <v>1</v>
      </c>
      <c r="C15" s="37"/>
      <c r="D15" s="74">
        <f>SUM(E6:E14)</f>
        <v>0</v>
      </c>
      <c r="E15" s="74"/>
      <c r="F15" s="73">
        <f>SUM(G6:G14)</f>
        <v>0</v>
      </c>
      <c r="G15" s="73"/>
    </row>
    <row r="16" spans="1:7" s="44" customFormat="1" ht="12.95" customHeight="1" x14ac:dyDescent="0.15">
      <c r="A16" s="41"/>
      <c r="B16" s="42"/>
      <c r="C16" s="43"/>
      <c r="D16" s="64"/>
      <c r="E16" s="70"/>
      <c r="F16" s="64"/>
      <c r="G16" s="70"/>
    </row>
    <row r="17" spans="1:7" ht="12.95" customHeight="1" x14ac:dyDescent="0.15">
      <c r="A17" s="35" t="s">
        <v>42</v>
      </c>
      <c r="B17" s="36" t="s">
        <v>1</v>
      </c>
      <c r="C17" s="37"/>
      <c r="D17" s="62"/>
      <c r="E17" s="62"/>
      <c r="F17" s="62"/>
      <c r="G17" s="62"/>
    </row>
    <row r="18" spans="1:7" s="45" customFormat="1" ht="12.95" customHeight="1" x14ac:dyDescent="0.15">
      <c r="A18" s="38" t="s">
        <v>63</v>
      </c>
      <c r="B18" s="39" t="s">
        <v>8</v>
      </c>
      <c r="C18" s="40">
        <v>2</v>
      </c>
      <c r="D18" s="63">
        <v>0</v>
      </c>
      <c r="E18" s="63">
        <f t="shared" si="1"/>
        <v>0</v>
      </c>
      <c r="F18" s="63">
        <v>0</v>
      </c>
      <c r="G18" s="63">
        <f t="shared" si="0"/>
        <v>0</v>
      </c>
    </row>
    <row r="19" spans="1:7" s="45" customFormat="1" ht="12.95" customHeight="1" x14ac:dyDescent="0.15">
      <c r="A19" s="38" t="s">
        <v>35</v>
      </c>
      <c r="B19" s="39" t="s">
        <v>9</v>
      </c>
      <c r="C19" s="40">
        <v>80</v>
      </c>
      <c r="D19" s="63">
        <v>0</v>
      </c>
      <c r="E19" s="63">
        <f t="shared" si="1"/>
        <v>0</v>
      </c>
      <c r="F19" s="63">
        <v>0</v>
      </c>
      <c r="G19" s="63">
        <f t="shared" si="0"/>
        <v>0</v>
      </c>
    </row>
    <row r="20" spans="1:7" s="45" customFormat="1" ht="12.95" customHeight="1" x14ac:dyDescent="0.15">
      <c r="A20" s="38" t="s">
        <v>36</v>
      </c>
      <c r="B20" s="39" t="s">
        <v>8</v>
      </c>
      <c r="C20" s="40">
        <v>2</v>
      </c>
      <c r="D20" s="63" t="s">
        <v>75</v>
      </c>
      <c r="E20" s="63" t="s">
        <v>75</v>
      </c>
      <c r="F20" s="63">
        <v>0</v>
      </c>
      <c r="G20" s="63">
        <f t="shared" si="0"/>
        <v>0</v>
      </c>
    </row>
    <row r="21" spans="1:7" s="45" customFormat="1" ht="12.95" customHeight="1" x14ac:dyDescent="0.15">
      <c r="A21" s="38" t="s">
        <v>52</v>
      </c>
      <c r="B21" s="39" t="s">
        <v>46</v>
      </c>
      <c r="C21" s="40">
        <v>2</v>
      </c>
      <c r="D21" s="63" t="s">
        <v>75</v>
      </c>
      <c r="E21" s="63" t="s">
        <v>75</v>
      </c>
      <c r="F21" s="63">
        <v>0</v>
      </c>
      <c r="G21" s="63">
        <f t="shared" si="0"/>
        <v>0</v>
      </c>
    </row>
    <row r="22" spans="1:7" ht="12.95" customHeight="1" x14ac:dyDescent="0.15">
      <c r="A22" s="38" t="s">
        <v>31</v>
      </c>
      <c r="B22" s="39" t="s">
        <v>9</v>
      </c>
      <c r="C22" s="40">
        <v>20</v>
      </c>
      <c r="D22" s="63" t="s">
        <v>75</v>
      </c>
      <c r="E22" s="63" t="s">
        <v>75</v>
      </c>
      <c r="F22" s="63">
        <v>0</v>
      </c>
      <c r="G22" s="63">
        <f t="shared" si="0"/>
        <v>0</v>
      </c>
    </row>
    <row r="23" spans="1:7" ht="12.95" customHeight="1" x14ac:dyDescent="0.15">
      <c r="A23" s="38" t="s">
        <v>37</v>
      </c>
      <c r="B23" s="39" t="s">
        <v>8</v>
      </c>
      <c r="C23" s="40">
        <v>5</v>
      </c>
      <c r="D23" s="63">
        <v>0</v>
      </c>
      <c r="E23" s="63">
        <f t="shared" si="1"/>
        <v>0</v>
      </c>
      <c r="F23" s="63">
        <v>0</v>
      </c>
      <c r="G23" s="63">
        <f t="shared" si="0"/>
        <v>0</v>
      </c>
    </row>
    <row r="24" spans="1:7" ht="12.95" customHeight="1" x14ac:dyDescent="0.15">
      <c r="A24" s="38" t="s">
        <v>38</v>
      </c>
      <c r="B24" s="39" t="s">
        <v>9</v>
      </c>
      <c r="C24" s="40">
        <v>40</v>
      </c>
      <c r="D24" s="63">
        <v>0</v>
      </c>
      <c r="E24" s="63">
        <f t="shared" si="1"/>
        <v>0</v>
      </c>
      <c r="F24" s="63">
        <v>0</v>
      </c>
      <c r="G24" s="63">
        <f t="shared" si="0"/>
        <v>0</v>
      </c>
    </row>
    <row r="25" spans="1:7" ht="12.95" customHeight="1" x14ac:dyDescent="0.15">
      <c r="A25" s="38" t="s">
        <v>39</v>
      </c>
      <c r="B25" s="39" t="s">
        <v>10</v>
      </c>
      <c r="C25" s="40">
        <v>3</v>
      </c>
      <c r="D25" s="63" t="s">
        <v>75</v>
      </c>
      <c r="E25" s="63" t="s">
        <v>75</v>
      </c>
      <c r="F25" s="63">
        <v>0</v>
      </c>
      <c r="G25" s="63">
        <f t="shared" si="0"/>
        <v>0</v>
      </c>
    </row>
    <row r="26" spans="1:7" ht="12.95" customHeight="1" x14ac:dyDescent="0.15">
      <c r="A26" s="38" t="s">
        <v>40</v>
      </c>
      <c r="B26" s="39" t="s">
        <v>10</v>
      </c>
      <c r="C26" s="40">
        <v>1</v>
      </c>
      <c r="D26" s="63" t="s">
        <v>75</v>
      </c>
      <c r="E26" s="63" t="s">
        <v>75</v>
      </c>
      <c r="F26" s="63">
        <v>0</v>
      </c>
      <c r="G26" s="63">
        <f t="shared" si="0"/>
        <v>0</v>
      </c>
    </row>
    <row r="27" spans="1:7" ht="12.95" customHeight="1" x14ac:dyDescent="0.15">
      <c r="A27" s="35" t="s">
        <v>53</v>
      </c>
      <c r="B27" s="36" t="s">
        <v>1</v>
      </c>
      <c r="C27" s="37"/>
      <c r="D27" s="76">
        <f>SUM(E18:E26)</f>
        <v>0</v>
      </c>
      <c r="E27" s="76"/>
      <c r="F27" s="75">
        <f>SUM(G18:G26)</f>
        <v>0</v>
      </c>
      <c r="G27" s="75"/>
    </row>
    <row r="28" spans="1:7" s="44" customFormat="1" ht="12.95" customHeight="1" x14ac:dyDescent="0.15">
      <c r="A28" s="41"/>
      <c r="B28" s="42"/>
      <c r="C28" s="43"/>
      <c r="D28" s="64"/>
      <c r="E28" s="64"/>
      <c r="F28" s="64"/>
      <c r="G28" s="64"/>
    </row>
    <row r="29" spans="1:7" ht="12.95" customHeight="1" x14ac:dyDescent="0.15">
      <c r="A29" s="35" t="s">
        <v>43</v>
      </c>
      <c r="B29" s="36" t="s">
        <v>1</v>
      </c>
      <c r="C29" s="37"/>
      <c r="D29" s="62"/>
      <c r="E29" s="62"/>
      <c r="F29" s="62"/>
      <c r="G29" s="62"/>
    </row>
    <row r="30" spans="1:7" s="45" customFormat="1" ht="12.95" customHeight="1" x14ac:dyDescent="0.15">
      <c r="A30" s="38" t="s">
        <v>44</v>
      </c>
      <c r="B30" s="39" t="s">
        <v>8</v>
      </c>
      <c r="C30" s="40">
        <v>2</v>
      </c>
      <c r="D30" s="63">
        <v>0</v>
      </c>
      <c r="E30" s="63">
        <f>D30*C30</f>
        <v>0</v>
      </c>
      <c r="F30" s="63">
        <v>0</v>
      </c>
      <c r="G30" s="63">
        <f t="shared" ref="G30:G37" si="2">F30*C30</f>
        <v>0</v>
      </c>
    </row>
    <row r="31" spans="1:7" s="45" customFormat="1" ht="12.95" customHeight="1" x14ac:dyDescent="0.15">
      <c r="A31" s="38" t="s">
        <v>35</v>
      </c>
      <c r="B31" s="39" t="s">
        <v>9</v>
      </c>
      <c r="C31" s="40">
        <v>80</v>
      </c>
      <c r="D31" s="63">
        <v>0</v>
      </c>
      <c r="E31" s="63">
        <f t="shared" ref="E31:E35" si="3">D31*C31</f>
        <v>0</v>
      </c>
      <c r="F31" s="63">
        <v>0</v>
      </c>
      <c r="G31" s="63">
        <f t="shared" si="2"/>
        <v>0</v>
      </c>
    </row>
    <row r="32" spans="1:7" s="45" customFormat="1" ht="12.95" customHeight="1" x14ac:dyDescent="0.15">
      <c r="A32" s="38" t="s">
        <v>36</v>
      </c>
      <c r="B32" s="39" t="s">
        <v>8</v>
      </c>
      <c r="C32" s="40">
        <v>3</v>
      </c>
      <c r="D32" s="63" t="s">
        <v>75</v>
      </c>
      <c r="E32" s="63" t="s">
        <v>75</v>
      </c>
      <c r="F32" s="63">
        <v>0</v>
      </c>
      <c r="G32" s="63">
        <f t="shared" si="2"/>
        <v>0</v>
      </c>
    </row>
    <row r="33" spans="1:7" ht="12.95" customHeight="1" x14ac:dyDescent="0.15">
      <c r="A33" s="38" t="s">
        <v>31</v>
      </c>
      <c r="B33" s="39" t="s">
        <v>9</v>
      </c>
      <c r="C33" s="40">
        <v>20</v>
      </c>
      <c r="D33" s="63" t="s">
        <v>75</v>
      </c>
      <c r="E33" s="63" t="s">
        <v>75</v>
      </c>
      <c r="F33" s="63">
        <v>0</v>
      </c>
      <c r="G33" s="63">
        <f t="shared" si="2"/>
        <v>0</v>
      </c>
    </row>
    <row r="34" spans="1:7" ht="12.95" customHeight="1" x14ac:dyDescent="0.15">
      <c r="A34" s="38" t="s">
        <v>37</v>
      </c>
      <c r="B34" s="39" t="s">
        <v>8</v>
      </c>
      <c r="C34" s="40">
        <v>4</v>
      </c>
      <c r="D34" s="63">
        <v>0</v>
      </c>
      <c r="E34" s="63">
        <f t="shared" si="3"/>
        <v>0</v>
      </c>
      <c r="F34" s="63">
        <v>0</v>
      </c>
      <c r="G34" s="63">
        <f t="shared" si="2"/>
        <v>0</v>
      </c>
    </row>
    <row r="35" spans="1:7" ht="12.95" customHeight="1" x14ac:dyDescent="0.15">
      <c r="A35" s="38" t="s">
        <v>38</v>
      </c>
      <c r="B35" s="39" t="s">
        <v>9</v>
      </c>
      <c r="C35" s="40">
        <v>40</v>
      </c>
      <c r="D35" s="63">
        <v>0</v>
      </c>
      <c r="E35" s="63">
        <f t="shared" si="3"/>
        <v>0</v>
      </c>
      <c r="F35" s="63">
        <v>0</v>
      </c>
      <c r="G35" s="63">
        <f t="shared" si="2"/>
        <v>0</v>
      </c>
    </row>
    <row r="36" spans="1:7" ht="12.95" customHeight="1" x14ac:dyDescent="0.15">
      <c r="A36" s="38" t="s">
        <v>39</v>
      </c>
      <c r="B36" s="39" t="s">
        <v>10</v>
      </c>
      <c r="C36" s="40">
        <v>3</v>
      </c>
      <c r="D36" s="63" t="s">
        <v>75</v>
      </c>
      <c r="E36" s="63" t="s">
        <v>75</v>
      </c>
      <c r="F36" s="63">
        <v>0</v>
      </c>
      <c r="G36" s="63">
        <f t="shared" si="2"/>
        <v>0</v>
      </c>
    </row>
    <row r="37" spans="1:7" ht="12.95" customHeight="1" x14ac:dyDescent="0.15">
      <c r="A37" s="38" t="s">
        <v>40</v>
      </c>
      <c r="B37" s="39" t="s">
        <v>10</v>
      </c>
      <c r="C37" s="40">
        <v>1</v>
      </c>
      <c r="D37" s="63" t="s">
        <v>75</v>
      </c>
      <c r="E37" s="63" t="s">
        <v>75</v>
      </c>
      <c r="F37" s="63">
        <v>0</v>
      </c>
      <c r="G37" s="63">
        <f t="shared" si="2"/>
        <v>0</v>
      </c>
    </row>
    <row r="38" spans="1:7" ht="12.95" customHeight="1" x14ac:dyDescent="0.15">
      <c r="A38" s="35" t="s">
        <v>45</v>
      </c>
      <c r="B38" s="36" t="s">
        <v>1</v>
      </c>
      <c r="C38" s="37"/>
      <c r="D38" s="76">
        <f>SUM(E30:E37)</f>
        <v>0</v>
      </c>
      <c r="E38" s="76"/>
      <c r="F38" s="75">
        <f>SUM(G30:G37)</f>
        <v>0</v>
      </c>
      <c r="G38" s="75"/>
    </row>
    <row r="39" spans="1:7" s="49" customFormat="1" ht="12.95" customHeight="1" x14ac:dyDescent="0.15">
      <c r="A39" s="46"/>
      <c r="B39" s="47"/>
      <c r="C39" s="48"/>
      <c r="D39" s="65"/>
      <c r="E39" s="65"/>
      <c r="F39" s="65"/>
      <c r="G39" s="65"/>
    </row>
    <row r="40" spans="1:7" ht="12.95" customHeight="1" x14ac:dyDescent="0.15">
      <c r="A40" s="32" t="s">
        <v>0</v>
      </c>
      <c r="B40" s="33" t="s">
        <v>2</v>
      </c>
      <c r="C40" s="34" t="s">
        <v>3</v>
      </c>
      <c r="D40" s="61" t="s">
        <v>4</v>
      </c>
      <c r="E40" s="61" t="s">
        <v>5</v>
      </c>
      <c r="F40" s="61" t="s">
        <v>6</v>
      </c>
      <c r="G40" s="61" t="s">
        <v>7</v>
      </c>
    </row>
    <row r="41" spans="1:7" ht="12.95" customHeight="1" x14ac:dyDescent="0.15">
      <c r="A41" s="50" t="s">
        <v>55</v>
      </c>
      <c r="B41" s="51"/>
      <c r="C41" s="52"/>
      <c r="D41" s="66"/>
      <c r="E41" s="66"/>
      <c r="F41" s="66"/>
      <c r="G41" s="66"/>
    </row>
    <row r="42" spans="1:7" s="45" customFormat="1" ht="12.95" customHeight="1" x14ac:dyDescent="0.15">
      <c r="A42" s="53" t="s">
        <v>56</v>
      </c>
      <c r="B42" s="54" t="s">
        <v>9</v>
      </c>
      <c r="C42" s="55">
        <v>90</v>
      </c>
      <c r="D42" s="67">
        <v>0</v>
      </c>
      <c r="E42" s="63">
        <f t="shared" ref="E42:E46" si="4">D42*C42</f>
        <v>0</v>
      </c>
      <c r="F42" s="67">
        <v>0</v>
      </c>
      <c r="G42" s="63">
        <f t="shared" ref="G42:G48" si="5">F42*C42</f>
        <v>0</v>
      </c>
    </row>
    <row r="43" spans="1:7" s="45" customFormat="1" ht="12.95" customHeight="1" x14ac:dyDescent="0.15">
      <c r="A43" s="53" t="s">
        <v>36</v>
      </c>
      <c r="B43" s="54" t="s">
        <v>8</v>
      </c>
      <c r="C43" s="55">
        <v>2</v>
      </c>
      <c r="D43" s="69" t="s">
        <v>75</v>
      </c>
      <c r="E43" s="63" t="s">
        <v>75</v>
      </c>
      <c r="F43" s="67">
        <v>0</v>
      </c>
      <c r="G43" s="63">
        <f t="shared" si="5"/>
        <v>0</v>
      </c>
    </row>
    <row r="44" spans="1:7" s="45" customFormat="1" ht="12.95" customHeight="1" x14ac:dyDescent="0.15">
      <c r="A44" s="53" t="s">
        <v>31</v>
      </c>
      <c r="B44" s="54" t="s">
        <v>9</v>
      </c>
      <c r="C44" s="55">
        <v>20</v>
      </c>
      <c r="D44" s="69" t="s">
        <v>75</v>
      </c>
      <c r="E44" s="63" t="s">
        <v>75</v>
      </c>
      <c r="F44" s="67">
        <v>0</v>
      </c>
      <c r="G44" s="63">
        <f t="shared" si="5"/>
        <v>0</v>
      </c>
    </row>
    <row r="45" spans="1:7" s="45" customFormat="1" ht="12.95" customHeight="1" x14ac:dyDescent="0.15">
      <c r="A45" s="53" t="s">
        <v>57</v>
      </c>
      <c r="B45" s="54" t="s">
        <v>8</v>
      </c>
      <c r="C45" s="55">
        <v>4</v>
      </c>
      <c r="D45" s="67">
        <v>0</v>
      </c>
      <c r="E45" s="63">
        <f t="shared" si="4"/>
        <v>0</v>
      </c>
      <c r="F45" s="67">
        <v>0</v>
      </c>
      <c r="G45" s="63">
        <f t="shared" si="5"/>
        <v>0</v>
      </c>
    </row>
    <row r="46" spans="1:7" s="45" customFormat="1" ht="12.95" customHeight="1" x14ac:dyDescent="0.15">
      <c r="A46" s="53" t="s">
        <v>38</v>
      </c>
      <c r="B46" s="54" t="s">
        <v>9</v>
      </c>
      <c r="C46" s="55">
        <v>40</v>
      </c>
      <c r="D46" s="67">
        <v>0</v>
      </c>
      <c r="E46" s="63">
        <f t="shared" si="4"/>
        <v>0</v>
      </c>
      <c r="F46" s="67">
        <v>0</v>
      </c>
      <c r="G46" s="63">
        <f t="shared" si="5"/>
        <v>0</v>
      </c>
    </row>
    <row r="47" spans="1:7" ht="12.95" customHeight="1" x14ac:dyDescent="0.15">
      <c r="A47" s="38" t="s">
        <v>39</v>
      </c>
      <c r="B47" s="39" t="s">
        <v>10</v>
      </c>
      <c r="C47" s="40">
        <v>3</v>
      </c>
      <c r="D47" s="63" t="s">
        <v>75</v>
      </c>
      <c r="E47" s="63" t="s">
        <v>75</v>
      </c>
      <c r="F47" s="63">
        <v>0</v>
      </c>
      <c r="G47" s="63">
        <f t="shared" si="5"/>
        <v>0</v>
      </c>
    </row>
    <row r="48" spans="1:7" ht="12.95" customHeight="1" x14ac:dyDescent="0.15">
      <c r="A48" s="38" t="s">
        <v>40</v>
      </c>
      <c r="B48" s="39" t="s">
        <v>10</v>
      </c>
      <c r="C48" s="40">
        <v>1</v>
      </c>
      <c r="D48" s="63" t="s">
        <v>75</v>
      </c>
      <c r="E48" s="63" t="s">
        <v>75</v>
      </c>
      <c r="F48" s="63">
        <v>0</v>
      </c>
      <c r="G48" s="63">
        <f t="shared" si="5"/>
        <v>0</v>
      </c>
    </row>
    <row r="49" spans="1:7" s="57" customFormat="1" ht="12.95" customHeight="1" x14ac:dyDescent="0.15">
      <c r="A49" s="56" t="s">
        <v>58</v>
      </c>
      <c r="B49" s="36"/>
      <c r="C49" s="37"/>
      <c r="D49" s="76">
        <f>SUM(E42:E48)</f>
        <v>0</v>
      </c>
      <c r="E49" s="76"/>
      <c r="F49" s="75">
        <f>SUM(G42:G48)</f>
        <v>0</v>
      </c>
      <c r="G49" s="75"/>
    </row>
    <row r="50" spans="1:7" s="44" customFormat="1" ht="12.95" customHeight="1" x14ac:dyDescent="0.15">
      <c r="A50" s="41"/>
      <c r="B50" s="42"/>
      <c r="C50" s="43"/>
      <c r="D50" s="64"/>
      <c r="E50" s="64"/>
      <c r="F50" s="64"/>
      <c r="G50" s="64"/>
    </row>
    <row r="51" spans="1:7" ht="12.95" customHeight="1" x14ac:dyDescent="0.15">
      <c r="A51" s="35" t="s">
        <v>59</v>
      </c>
      <c r="B51" s="36"/>
      <c r="C51" s="37"/>
      <c r="D51" s="62"/>
      <c r="E51" s="62"/>
      <c r="F51" s="62"/>
      <c r="G51" s="62"/>
    </row>
    <row r="52" spans="1:7" s="45" customFormat="1" ht="12.95" customHeight="1" x14ac:dyDescent="0.15">
      <c r="A52" s="53" t="s">
        <v>60</v>
      </c>
      <c r="B52" s="54" t="s">
        <v>10</v>
      </c>
      <c r="C52" s="55">
        <v>4</v>
      </c>
      <c r="D52" s="67"/>
      <c r="E52" s="67"/>
      <c r="F52" s="67">
        <v>0</v>
      </c>
      <c r="G52" s="63">
        <f>F52*C52</f>
        <v>0</v>
      </c>
    </row>
    <row r="53" spans="1:7" s="45" customFormat="1" ht="12.95" customHeight="1" x14ac:dyDescent="0.15">
      <c r="A53" s="53" t="s">
        <v>61</v>
      </c>
      <c r="B53" s="54" t="s">
        <v>10</v>
      </c>
      <c r="C53" s="55">
        <v>6</v>
      </c>
      <c r="D53" s="67"/>
      <c r="E53" s="67"/>
      <c r="F53" s="67">
        <v>0</v>
      </c>
      <c r="G53" s="63">
        <f>F53*C53</f>
        <v>0</v>
      </c>
    </row>
    <row r="54" spans="1:7" ht="12.95" customHeight="1" x14ac:dyDescent="0.15">
      <c r="A54" s="35" t="s">
        <v>62</v>
      </c>
      <c r="B54" s="36" t="s">
        <v>1</v>
      </c>
      <c r="C54" s="37"/>
      <c r="D54" s="62"/>
      <c r="E54" s="62"/>
      <c r="F54" s="75">
        <f>SUM(G52:G53)</f>
        <v>0</v>
      </c>
      <c r="G54" s="75"/>
    </row>
    <row r="56" spans="1:7" s="57" customFormat="1" ht="12.95" customHeight="1" x14ac:dyDescent="0.15">
      <c r="A56" s="58" t="s">
        <v>64</v>
      </c>
      <c r="B56" s="59"/>
      <c r="C56" s="60"/>
      <c r="D56" s="77">
        <f>D15+D27+D38+D49</f>
        <v>0</v>
      </c>
      <c r="E56" s="77"/>
      <c r="F56" s="78">
        <f>F15+F27+F38+F49+F54</f>
        <v>0</v>
      </c>
      <c r="G56" s="78"/>
    </row>
  </sheetData>
  <mergeCells count="12">
    <mergeCell ref="D38:E38"/>
    <mergeCell ref="F38:G38"/>
    <mergeCell ref="F54:G54"/>
    <mergeCell ref="D56:E56"/>
    <mergeCell ref="F56:G56"/>
    <mergeCell ref="D49:E49"/>
    <mergeCell ref="F49:G49"/>
    <mergeCell ref="A2:G2"/>
    <mergeCell ref="F15:G15"/>
    <mergeCell ref="D15:E15"/>
    <mergeCell ref="F27:G27"/>
    <mergeCell ref="D27:E27"/>
  </mergeCells>
  <phoneticPr fontId="5" type="noConversion"/>
  <printOptions horizontalCentered="1" verticalCentered="1"/>
  <pageMargins left="0.51181102362204722" right="0.51181102362204722" top="0.11811023622047245" bottom="0.27559055118110237" header="0.31496062992125984" footer="0.27559055118110237"/>
  <pageSetup paperSize="9" orientation="portrait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Company>JMS Stavební s.r.o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PC0005</dc:creator>
  <cp:lastModifiedBy>KULOVÁ Alena Ing.</cp:lastModifiedBy>
  <cp:lastPrinted>2017-11-24T05:47:58Z</cp:lastPrinted>
  <dcterms:created xsi:type="dcterms:W3CDTF">2008-06-18T08:01:09Z</dcterms:created>
  <dcterms:modified xsi:type="dcterms:W3CDTF">2018-01-18T12:38:47Z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-1359942868</vt:i4>
  </property>
  <property fmtid="{D5CDD505-2E9C-101B-9397-08002B2CF9AE}" pid="3" name="_EmailSubject">
    <vt:lpwstr>Poptávka</vt:lpwstr>
  </property>
  <property fmtid="{D5CDD505-2E9C-101B-9397-08002B2CF9AE}" pid="4" name="_AuthorEmail">
    <vt:lpwstr>juros@tto.cz</vt:lpwstr>
  </property>
  <property fmtid="{D5CDD505-2E9C-101B-9397-08002B2CF9AE}" pid="5" name="_AuthorEmailDisplayName">
    <vt:lpwstr>Juroš Josef Ing.</vt:lpwstr>
  </property>
  <property fmtid="{D5CDD505-2E9C-101B-9397-08002B2CF9AE}" pid="6" name="_ReviewingToolsShownOnce">
    <vt:lpwstr/>
  </property>
</Properties>
</file>